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55" windowHeight="8445" activeTab="0"/>
  </bookViews>
  <sheets>
    <sheet name="Ethanol 1975-2005_WEB" sheetId="1" r:id="rId1"/>
    <sheet name="Ethanol_GR_WEB" sheetId="2" r:id="rId2"/>
    <sheet name="Ethanol by Country 2005_WEB" sheetId="3" r:id="rId3"/>
    <sheet name="Biodiesel 1975-2005_WEB" sheetId="4" r:id="rId4"/>
    <sheet name="Biodiesel_GR_WEB" sheetId="5" r:id="rId5"/>
    <sheet name="Biodiesel by Country 05_WEB" sheetId="6" r:id="rId6"/>
    <sheet name="Biofuel Yields" sheetId="7" r:id="rId7"/>
    <sheet name="Ethanol by Country 2005_ALLDATA" sheetId="8" r:id="rId8"/>
    <sheet name="Biodiesel by Country 05_ALLDATA" sheetId="9" r:id="rId9"/>
    <sheet name="Production_GR" sheetId="10" r:id="rId10"/>
    <sheet name="Per Capita Prod_GR" sheetId="11" r:id="rId11"/>
    <sheet name="World Grain Prod. and per pers." sheetId="12" r:id="rId12"/>
    <sheet name="World Grain Balance" sheetId="13" r:id="rId13"/>
    <sheet name="Balance_GR" sheetId="14" r:id="rId14"/>
    <sheet name="World Grain Ending Stocks" sheetId="15" r:id="rId15"/>
    <sheet name="Ending Stocks_GR" sheetId="16" r:id="rId16"/>
    <sheet name="Ending Stocks_Days Consu_GR" sheetId="17" r:id="rId17"/>
    <sheet name="U.S. Corn Production" sheetId="18" r:id="rId18"/>
    <sheet name="U.S. Corn_GR" sheetId="19" r:id="rId19"/>
  </sheets>
  <definedNames>
    <definedName name="_xlnm.Print_Area" localSheetId="0">'Ethanol 1975-2005_WEB'!$A$1:$F$38</definedName>
    <definedName name="_xlnm.Print_Area" localSheetId="17">'U.S. Corn Production'!$A$1:$H$37</definedName>
    <definedName name="_xlnm.Print_Area" localSheetId="12">'World Grain Balance'!$A$1:$F$55</definedName>
    <definedName name="_xlnm.Print_Area" localSheetId="14">'World Grain Ending Stocks'!$A$1:$E$55</definedName>
    <definedName name="_xlnm.Print_Area" localSheetId="11">'World Grain Prod. and per pers.'!$A$1:$D$64</definedName>
  </definedNames>
  <calcPr fullCalcOnLoad="1"/>
</workbook>
</file>

<file path=xl/sharedStrings.xml><?xml version="1.0" encoding="utf-8"?>
<sst xmlns="http://schemas.openxmlformats.org/spreadsheetml/2006/main" count="228" uniqueCount="138">
  <si>
    <t>World Ethanol Production by Country, 2005</t>
  </si>
  <si>
    <t>Country</t>
  </si>
  <si>
    <t>Austria</t>
  </si>
  <si>
    <t>Denmark</t>
  </si>
  <si>
    <t>France</t>
  </si>
  <si>
    <t>Germany</t>
  </si>
  <si>
    <t>Hungary</t>
  </si>
  <si>
    <t>Italy</t>
  </si>
  <si>
    <t>Poland</t>
  </si>
  <si>
    <t>Spain</t>
  </si>
  <si>
    <t>Sweden</t>
  </si>
  <si>
    <t xml:space="preserve">U.K. </t>
  </si>
  <si>
    <t>EU</t>
  </si>
  <si>
    <t>Russia</t>
  </si>
  <si>
    <t>Switzerland</t>
  </si>
  <si>
    <t>Turkey</t>
  </si>
  <si>
    <t>Ukraine</t>
  </si>
  <si>
    <t>Europe</t>
  </si>
  <si>
    <t>Egypt</t>
  </si>
  <si>
    <t>Malawi</t>
  </si>
  <si>
    <t>Mauritius</t>
  </si>
  <si>
    <t>Nigeria</t>
  </si>
  <si>
    <t>South Africa</t>
  </si>
  <si>
    <t>Swaziland</t>
  </si>
  <si>
    <t>Other Africa</t>
  </si>
  <si>
    <t>Other Europe</t>
  </si>
  <si>
    <t>Other EU</t>
  </si>
  <si>
    <t>Africa</t>
  </si>
  <si>
    <t>Canada</t>
  </si>
  <si>
    <t>Costa Raica</t>
  </si>
  <si>
    <t>Cuba</t>
  </si>
  <si>
    <t>Guatemala</t>
  </si>
  <si>
    <t>Jamaica</t>
  </si>
  <si>
    <t>Mexico</t>
  </si>
  <si>
    <t>Nicaragua</t>
  </si>
  <si>
    <t>Panama</t>
  </si>
  <si>
    <t xml:space="preserve">U.S.A. </t>
  </si>
  <si>
    <t>North and Central America</t>
  </si>
  <si>
    <t>Other N&amp;C America</t>
  </si>
  <si>
    <t>Bolivia</t>
  </si>
  <si>
    <t>Brazil</t>
  </si>
  <si>
    <t>Colombia</t>
  </si>
  <si>
    <t>Ecuador</t>
  </si>
  <si>
    <t>Other South America</t>
  </si>
  <si>
    <t>China</t>
  </si>
  <si>
    <t>Indonesia</t>
  </si>
  <si>
    <t>Iran</t>
  </si>
  <si>
    <t>Japan</t>
  </si>
  <si>
    <t>South Korea</t>
  </si>
  <si>
    <t>Pakistan</t>
  </si>
  <si>
    <t>Philippines</t>
  </si>
  <si>
    <t>Taiwan</t>
  </si>
  <si>
    <t>Other Asia</t>
  </si>
  <si>
    <t>Asia</t>
  </si>
  <si>
    <t>Australia</t>
  </si>
  <si>
    <t>New Zealand</t>
  </si>
  <si>
    <t>Other Oceania</t>
  </si>
  <si>
    <t>Oceania</t>
  </si>
  <si>
    <t>World</t>
  </si>
  <si>
    <t>Argentina</t>
  </si>
  <si>
    <t>South America</t>
  </si>
  <si>
    <t>India</t>
  </si>
  <si>
    <t xml:space="preserve">Source: "Ethanol: World Production, by Country," table in F.O. Licht, </t>
  </si>
  <si>
    <t>World Biodiesel Production by Country, 2005</t>
  </si>
  <si>
    <t>Czech Republic</t>
  </si>
  <si>
    <t>UK</t>
  </si>
  <si>
    <t>EUROPE</t>
  </si>
  <si>
    <t>USA</t>
  </si>
  <si>
    <t>Other</t>
  </si>
  <si>
    <t>WORLD</t>
  </si>
  <si>
    <t>World Ethanol Production, 1975-2005</t>
  </si>
  <si>
    <t>Year</t>
  </si>
  <si>
    <t>World Biodiesel Production, 1991-2005</t>
  </si>
  <si>
    <r>
      <t xml:space="preserve">Source: "World - Biodiesel Production (tonnes)," table in F.O. Licht, </t>
    </r>
    <r>
      <rPr>
        <i/>
        <sz val="10"/>
        <rFont val="Arial"/>
        <family val="2"/>
      </rPr>
      <t>World Ethanol and Biofuels Report</t>
    </r>
    <r>
      <rPr>
        <sz val="10"/>
        <rFont val="Arial"/>
        <family val="2"/>
      </rPr>
      <t xml:space="preserve">, vol. 4, no. 16, (26 April 2006), p. 365. </t>
    </r>
  </si>
  <si>
    <t>Thailand</t>
  </si>
  <si>
    <t>Saudi Arabia</t>
  </si>
  <si>
    <t>Other Countries</t>
  </si>
  <si>
    <r>
      <t>World Ethanol and Biofuels Report</t>
    </r>
    <r>
      <rPr>
        <sz val="10"/>
        <rFont val="Arial"/>
        <family val="0"/>
      </rPr>
      <t>, vol. 4, no. 17 (9 May 2006), p. 395.</t>
    </r>
  </si>
  <si>
    <t>Production</t>
  </si>
  <si>
    <r>
      <t>World Ethanol and iofuels Report</t>
    </r>
    <r>
      <rPr>
        <sz val="10"/>
        <rFont val="Arial"/>
        <family val="0"/>
      </rPr>
      <t>, vol. 4, no. 17 (9 May 2006), p. 395.</t>
    </r>
  </si>
  <si>
    <t>United States</t>
  </si>
  <si>
    <t>United Kingdom</t>
  </si>
  <si>
    <t>Million Liters</t>
  </si>
  <si>
    <t>Million Gallons</t>
  </si>
  <si>
    <t>Source: F. O. Licht, "Ethanol: World Production, by Country," table,</t>
  </si>
  <si>
    <r>
      <t xml:space="preserve">Source: F.O. Licht, "World - Biodiesel Production (tonnes)," table, </t>
    </r>
    <r>
      <rPr>
        <i/>
        <sz val="10"/>
        <rFont val="Arial"/>
        <family val="2"/>
      </rPr>
      <t>World Ethanol and Biofuels Report</t>
    </r>
    <r>
      <rPr>
        <sz val="10"/>
        <rFont val="Arial"/>
        <family val="2"/>
      </rPr>
      <t xml:space="preserve">, vol. 4, no. 16 (26 April 2006), p. 365. </t>
    </r>
  </si>
  <si>
    <r>
      <t xml:space="preserve">Source: Compiled by Earth Policy Institute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and from F.O. Licht, "Ethanol: World Production, by Country," table, </t>
    </r>
    <r>
      <rPr>
        <i/>
        <sz val="10"/>
        <rFont val="Arial"/>
        <family val="2"/>
      </rPr>
      <t>World Ethanol and Biofuels Report</t>
    </r>
    <r>
      <rPr>
        <sz val="10"/>
        <rFont val="Arial"/>
        <family val="2"/>
      </rPr>
      <t>, vol. 4, no. 17 (9 May 2006), p. 395.</t>
    </r>
  </si>
  <si>
    <r>
      <t xml:space="preserve">Source: Compiled by Earth Policy Institute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and from F.O. Licht, "World - Biodiesel Production (tonnes)," table, </t>
    </r>
    <r>
      <rPr>
        <i/>
        <sz val="10"/>
        <rFont val="Arial"/>
        <family val="2"/>
      </rPr>
      <t>World Ethanol and Biofuels Report</t>
    </r>
    <r>
      <rPr>
        <sz val="10"/>
        <rFont val="Arial"/>
        <family val="2"/>
      </rPr>
      <t xml:space="preserve">, vol. 4, no. 16 (26 April 2006), p. 365. </t>
    </r>
  </si>
  <si>
    <t>Thousand Tons</t>
  </si>
  <si>
    <t>Fuel</t>
  </si>
  <si>
    <t>Crop</t>
  </si>
  <si>
    <t>Ethanol</t>
  </si>
  <si>
    <t>Sugar beet (France)</t>
  </si>
  <si>
    <t>Sugarcane (Brazil)</t>
  </si>
  <si>
    <t>Cassava (Nigeria)</t>
  </si>
  <si>
    <t>Sweet Sorghum (India)</t>
  </si>
  <si>
    <t>Wheat (France)</t>
  </si>
  <si>
    <t>Biodiesel</t>
  </si>
  <si>
    <t>Coconut</t>
  </si>
  <si>
    <t>Rapeseed</t>
  </si>
  <si>
    <t>Peanut</t>
  </si>
  <si>
    <t>Sunflower</t>
  </si>
  <si>
    <t>Soybean</t>
  </si>
  <si>
    <t>56*</t>
  </si>
  <si>
    <t>Fuel Yield</t>
  </si>
  <si>
    <t>Corn (U.S.)</t>
  </si>
  <si>
    <t>Oil palm</t>
  </si>
  <si>
    <t>Note: Crop yields can vary widely. Ethanol yields given are from optimal growing regions. Biodiesel yield estimates are conservative. The energy content of ethanol is about 67 percent that of gasoline. The energy content of biodiesel is about 90 percent that of petroleum diesel.</t>
  </si>
  <si>
    <t>662*</t>
  </si>
  <si>
    <t>Ethanol and Biodiesel Yield per Acre from Selected Crops</t>
  </si>
  <si>
    <t>Gallons</t>
  </si>
  <si>
    <t>* Author’s estimate</t>
  </si>
  <si>
    <t>Source: Chapter 2, "Beyond the Oil Peak," in Lester R. Brown, Plan B 2.0: Rescuing a Planet Under Stress and a Civilization in Trouble (New York: W.W. Norton &amp; Company, 2006).</t>
  </si>
  <si>
    <t>World Grain Production, Total and Per Person, 1950-2006</t>
  </si>
  <si>
    <t>Production per Person</t>
  </si>
  <si>
    <t>Population</t>
  </si>
  <si>
    <t>Grain Production per Person</t>
  </si>
  <si>
    <t>Million Tons</t>
  </si>
  <si>
    <t>Kilograms</t>
  </si>
  <si>
    <t>Million People</t>
  </si>
  <si>
    <t>Metric Tons</t>
  </si>
  <si>
    <r>
      <t xml:space="preserve">Source: Compiled by Earth Policy Institute using 1960-2006 grain data from United States Department of Agriculture (USDA), </t>
    </r>
    <r>
      <rPr>
        <i/>
        <sz val="10"/>
        <rFont val="Arial"/>
        <family val="2"/>
      </rPr>
      <t>Production, Supply &amp; Distribution,</t>
    </r>
    <r>
      <rPr>
        <sz val="10"/>
        <rFont val="Arial"/>
        <family val="0"/>
      </rPr>
      <t xml:space="preserve"> electronic database, www.fas.usda.gov, updated 12 June 2006; 1950-1959 grain data from USDA, cited in Worldwatch Institute, </t>
    </r>
    <r>
      <rPr>
        <i/>
        <sz val="10"/>
        <rFont val="Arial"/>
        <family val="2"/>
      </rPr>
      <t>Signposts 2001</t>
    </r>
    <r>
      <rPr>
        <sz val="10"/>
        <rFont val="Arial"/>
        <family val="0"/>
      </rPr>
      <t xml:space="preserve">, CD-Rom (Washington, DC: 2001); population from United Nations, </t>
    </r>
    <r>
      <rPr>
        <i/>
        <sz val="10"/>
        <rFont val="Arial"/>
        <family val="2"/>
      </rPr>
      <t>World Population Prospects: The 2004 Revision</t>
    </r>
    <r>
      <rPr>
        <sz val="10"/>
        <rFont val="Arial"/>
        <family val="0"/>
      </rPr>
      <t xml:space="preserve"> (New York: 2005).</t>
    </r>
  </si>
  <si>
    <t>World Grain Production, Consumption, and Balance, 1960-2006</t>
  </si>
  <si>
    <t>Consumption</t>
  </si>
  <si>
    <t>Surplus or Deficit</t>
  </si>
  <si>
    <t>Million Metric Tons</t>
  </si>
  <si>
    <t>World Grain Consumption and Stocks, 1960-2006</t>
  </si>
  <si>
    <t>Stocks</t>
  </si>
  <si>
    <t>Days of Consumption</t>
  </si>
  <si>
    <t>U.S. Corn Production and Use for Fuel Ethanol and for Export, 1980-2006, with Projection to 2007</t>
  </si>
  <si>
    <t>Use for Fuel Ethanol</t>
  </si>
  <si>
    <t>Exports</t>
  </si>
  <si>
    <t>*</t>
  </si>
  <si>
    <t>* Note: 2007 projection is estimate by Lester R. Brown, Earth Policy Institute.</t>
  </si>
  <si>
    <r>
      <t xml:space="preserve">Source: Compiled by Earth Policy Institute from United States Department of Agriculture, </t>
    </r>
    <r>
      <rPr>
        <i/>
        <sz val="10"/>
        <rFont val="Arial"/>
        <family val="2"/>
      </rPr>
      <t>Production, Supply &amp; Distribution,</t>
    </r>
    <r>
      <rPr>
        <sz val="10"/>
        <rFont val="Arial"/>
        <family val="0"/>
      </rPr>
      <t xml:space="preserve"> electronic database, www.fas.usda.gov, updated 12 June 2006. </t>
    </r>
  </si>
  <si>
    <r>
      <t xml:space="preserve">Source: Compiled by Earth Policy Institute from United States Department of Agriculture, </t>
    </r>
    <r>
      <rPr>
        <i/>
        <sz val="10"/>
        <rFont val="Arial"/>
        <family val="2"/>
      </rPr>
      <t xml:space="preserve">Production, Supply &amp; Distribution, </t>
    </r>
    <r>
      <rPr>
        <sz val="10"/>
        <rFont val="Arial"/>
        <family val="0"/>
      </rPr>
      <t xml:space="preserve">electronic database, www.fas.usda.gov, updated 12 June 2006. </t>
    </r>
  </si>
  <si>
    <r>
      <t xml:space="preserve">Source: Compiled by Earth Policy Institute with production and exports from United States Department of Agriculture (USDA), </t>
    </r>
    <r>
      <rPr>
        <i/>
        <sz val="10"/>
        <rFont val="Arial"/>
        <family val="2"/>
      </rPr>
      <t xml:space="preserve">Production, Supply &amp; Distribution, </t>
    </r>
    <r>
      <rPr>
        <sz val="10"/>
        <rFont val="Arial"/>
        <family val="0"/>
      </rPr>
      <t xml:space="preserve">electronic database, www.fas.usda.gov, updated 12 June 2006; corn use for fuel ethanol from USDA, </t>
    </r>
    <r>
      <rPr>
        <i/>
        <sz val="10"/>
        <rFont val="Arial"/>
        <family val="2"/>
      </rPr>
      <t>Feed Grains Database,</t>
    </r>
    <r>
      <rPr>
        <sz val="10"/>
        <rFont val="Arial"/>
        <family val="0"/>
      </rPr>
      <t xml:space="preserve"> electronic database, www.ers.usda.gov/db/feedgrains, updated 23 March 2006.</t>
    </r>
  </si>
  <si>
    <t>For more information from Earth Policy Institute, see www.earthpolicy.org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</si>
</sst>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
    <numFmt numFmtId="171" formatCode="&quot;$&quot;#,##0"/>
    <numFmt numFmtId="172" formatCode="0.00_);[Red]\(0.00\)"/>
    <numFmt numFmtId="173" formatCode="0.0_);[Red]\(0.0\)"/>
    <numFmt numFmtId="174" formatCode="0.0;[Red]0.0"/>
  </numFmts>
  <fonts count="1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i/>
      <sz val="10"/>
      <name val="Arial"/>
      <family val="2"/>
    </font>
    <font>
      <sz val="14"/>
      <name val="Arial"/>
      <family val="2"/>
    </font>
    <font>
      <sz val="12"/>
      <name val="Arial"/>
      <family val="2"/>
    </font>
    <font>
      <sz val="14"/>
      <color indexed="8"/>
      <name val="Arial"/>
      <family val="0"/>
    </font>
    <font>
      <sz val="10"/>
      <color indexed="8"/>
      <name val="Arial"/>
      <family val="0"/>
    </font>
    <font>
      <sz val="12"/>
      <color indexed="8"/>
      <name val="Arial"/>
      <family val="0"/>
    </font>
    <font>
      <sz val="9.2"/>
      <color indexed="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0" fillId="0" borderId="0" xfId="0" applyAlignment="1">
      <alignment horizontal="left"/>
    </xf>
    <xf numFmtId="0" fontId="0" fillId="0" borderId="1" xfId="0" applyBorder="1" applyAlignment="1">
      <alignment horizontal="left"/>
    </xf>
    <xf numFmtId="0" fontId="0" fillId="0" borderId="1" xfId="0"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Alignment="1">
      <alignment horizontal="left"/>
    </xf>
    <xf numFmtId="3" fontId="0" fillId="0" borderId="0" xfId="0" applyNumberFormat="1" applyAlignment="1">
      <alignment horizontal="right"/>
    </xf>
    <xf numFmtId="3" fontId="0" fillId="0" borderId="0" xfId="0" applyNumberFormat="1" applyBorder="1" applyAlignment="1">
      <alignment horizontal="right"/>
    </xf>
    <xf numFmtId="3" fontId="1" fillId="0" borderId="0" xfId="0" applyNumberFormat="1" applyFont="1" applyAlignment="1">
      <alignment horizontal="right"/>
    </xf>
    <xf numFmtId="3" fontId="0" fillId="0" borderId="1" xfId="0" applyNumberFormat="1" applyBorder="1" applyAlignment="1">
      <alignment horizontal="right" wrapText="1"/>
    </xf>
    <xf numFmtId="3" fontId="0" fillId="0" borderId="0" xfId="0" applyNumberFormat="1" applyAlignment="1">
      <alignment/>
    </xf>
    <xf numFmtId="3" fontId="0" fillId="0" borderId="0" xfId="0" applyNumberFormat="1" applyFont="1" applyAlignment="1">
      <alignment horizontal="right"/>
    </xf>
    <xf numFmtId="3" fontId="0" fillId="0" borderId="0" xfId="0" applyNumberFormat="1" applyFont="1" applyAlignment="1">
      <alignment/>
    </xf>
    <xf numFmtId="3" fontId="1" fillId="0" borderId="0" xfId="0" applyNumberFormat="1" applyFont="1" applyAlignment="1">
      <alignment/>
    </xf>
    <xf numFmtId="3" fontId="1" fillId="0" borderId="0" xfId="0" applyNumberFormat="1" applyFont="1" applyBorder="1" applyAlignment="1">
      <alignment horizontal="right"/>
    </xf>
    <xf numFmtId="3" fontId="0" fillId="0" borderId="1" xfId="0" applyNumberFormat="1" applyBorder="1" applyAlignment="1">
      <alignment/>
    </xf>
    <xf numFmtId="0" fontId="1" fillId="0" borderId="1" xfId="0" applyFont="1" applyBorder="1" applyAlignment="1">
      <alignment horizontal="left"/>
    </xf>
    <xf numFmtId="3" fontId="1" fillId="0" borderId="1" xfId="0" applyNumberFormat="1" applyFont="1" applyBorder="1" applyAlignment="1">
      <alignment horizontal="right"/>
    </xf>
    <xf numFmtId="3" fontId="1" fillId="0" borderId="1" xfId="0" applyNumberFormat="1" applyFont="1" applyBorder="1" applyAlignment="1">
      <alignment/>
    </xf>
    <xf numFmtId="0" fontId="1" fillId="0" borderId="1" xfId="0" applyFont="1" applyBorder="1" applyAlignment="1">
      <alignment/>
    </xf>
    <xf numFmtId="3" fontId="0" fillId="0" borderId="1" xfId="0" applyNumberFormat="1" applyBorder="1" applyAlignment="1">
      <alignment horizontal="right"/>
    </xf>
    <xf numFmtId="0" fontId="0" fillId="0" borderId="0" xfId="0" applyAlignment="1">
      <alignment horizontal="right"/>
    </xf>
    <xf numFmtId="0" fontId="0" fillId="0" borderId="0" xfId="0" applyBorder="1" applyAlignment="1">
      <alignment horizontal="right"/>
    </xf>
    <xf numFmtId="3" fontId="0" fillId="0" borderId="0" xfId="0" applyNumberFormat="1" applyBorder="1" applyAlignment="1">
      <alignment horizontal="right"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1" xfId="0" applyFont="1" applyBorder="1" applyAlignment="1">
      <alignment/>
    </xf>
    <xf numFmtId="0" fontId="0" fillId="0" borderId="1" xfId="0" applyFont="1" applyBorder="1" applyAlignment="1">
      <alignment horizontal="right"/>
    </xf>
    <xf numFmtId="0" fontId="5" fillId="0" borderId="0" xfId="0" applyFont="1" applyAlignment="1">
      <alignment/>
    </xf>
    <xf numFmtId="1" fontId="0" fillId="0" borderId="0" xfId="0" applyNumberFormat="1" applyAlignment="1">
      <alignment/>
    </xf>
    <xf numFmtId="4" fontId="0" fillId="0" borderId="0" xfId="0" applyNumberFormat="1" applyAlignment="1">
      <alignment/>
    </xf>
    <xf numFmtId="0" fontId="0" fillId="0" borderId="1" xfId="0" applyBorder="1" applyAlignment="1">
      <alignment horizontal="right"/>
    </xf>
    <xf numFmtId="2" fontId="0" fillId="0" borderId="1" xfId="0" applyNumberFormat="1" applyBorder="1" applyAlignment="1">
      <alignment horizontal="right" wrapText="1"/>
    </xf>
    <xf numFmtId="4" fontId="0" fillId="0" borderId="1" xfId="0" applyNumberFormat="1" applyBorder="1" applyAlignment="1">
      <alignment horizontal="right"/>
    </xf>
    <xf numFmtId="1" fontId="0" fillId="0" borderId="0" xfId="0" applyNumberFormat="1" applyAlignment="1">
      <alignment horizontal="right"/>
    </xf>
    <xf numFmtId="4" fontId="0" fillId="0" borderId="0" xfId="0" applyNumberFormat="1" applyAlignment="1">
      <alignment horizontal="right"/>
    </xf>
    <xf numFmtId="0" fontId="0" fillId="0" borderId="0" xfId="0" applyFont="1" applyAlignment="1">
      <alignment horizontal="left"/>
    </xf>
    <xf numFmtId="169" fontId="0" fillId="0" borderId="0" xfId="0" applyNumberFormat="1" applyAlignment="1">
      <alignment/>
    </xf>
    <xf numFmtId="169" fontId="0" fillId="0" borderId="1" xfId="0" applyNumberFormat="1" applyBorder="1" applyAlignment="1">
      <alignment horizontal="right"/>
    </xf>
    <xf numFmtId="169" fontId="0" fillId="0" borderId="0" xfId="0" applyNumberFormat="1" applyAlignment="1">
      <alignment horizontal="right"/>
    </xf>
    <xf numFmtId="170" fontId="0" fillId="0" borderId="0" xfId="0" applyNumberFormat="1" applyAlignment="1">
      <alignment/>
    </xf>
    <xf numFmtId="0" fontId="0" fillId="0" borderId="2" xfId="0" applyBorder="1" applyAlignment="1">
      <alignment horizontal="right"/>
    </xf>
    <xf numFmtId="0" fontId="0" fillId="0" borderId="1" xfId="0" applyBorder="1" applyAlignment="1">
      <alignment horizontal="left" wrapText="1"/>
    </xf>
    <xf numFmtId="0" fontId="0" fillId="0" borderId="1" xfId="0" applyBorder="1" applyAlignment="1">
      <alignment horizontal="right" wrapText="1"/>
    </xf>
    <xf numFmtId="169" fontId="0" fillId="0" borderId="1" xfId="0" applyNumberFormat="1" applyBorder="1" applyAlignment="1">
      <alignment horizontal="right" wrapText="1"/>
    </xf>
    <xf numFmtId="1" fontId="5" fillId="0" borderId="0" xfId="0" applyNumberFormat="1" applyFont="1" applyAlignment="1">
      <alignment horizontal="right"/>
    </xf>
    <xf numFmtId="0" fontId="0" fillId="0" borderId="0" xfId="0" applyAlignment="1">
      <alignment horizontal="left" wrapText="1"/>
    </xf>
    <xf numFmtId="0" fontId="0" fillId="0" borderId="2" xfId="0" applyFont="1" applyBorder="1" applyAlignment="1">
      <alignment horizontal="left" wrapText="1"/>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wrapText="1"/>
    </xf>
    <xf numFmtId="0" fontId="0" fillId="0" borderId="1" xfId="0" applyBorder="1" applyAlignment="1">
      <alignment horizontal="center" wrapText="1"/>
    </xf>
    <xf numFmtId="0" fontId="0" fillId="0" borderId="2" xfId="0" applyBorder="1" applyAlignment="1">
      <alignment horizontal="center"/>
    </xf>
    <xf numFmtId="0" fontId="1"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Ethanol Production, 1975-2005</a:t>
            </a:r>
          </a:p>
        </c:rich>
      </c:tx>
      <c:layout/>
      <c:spPr>
        <a:noFill/>
        <a:ln>
          <a:noFill/>
        </a:ln>
      </c:spPr>
    </c:title>
    <c:plotArea>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'Ethanol 1975-2005_WEB'!$A$6:$A$36</c:f>
              <c:numCache>
                <c:ptCount val="3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numCache>
            </c:numRef>
          </c:xVal>
          <c:yVal>
            <c:numRef>
              <c:f>'Ethanol 1975-2005_WEB'!$C$6:$C$36</c:f>
              <c:numCache>
                <c:ptCount val="31"/>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4012.77345469</c:v>
                </c:pt>
                <c:pt idx="16">
                  <c:v>4318.684689748</c:v>
                </c:pt>
                <c:pt idx="17">
                  <c:v>4187.12700835</c:v>
                </c:pt>
                <c:pt idx="18">
                  <c:v>4184.221115789001</c:v>
                </c:pt>
                <c:pt idx="19">
                  <c:v>4438.618800902001</c:v>
                </c:pt>
                <c:pt idx="20">
                  <c:v>4747.17175647</c:v>
                </c:pt>
                <c:pt idx="21">
                  <c:v>4936.847289088</c:v>
                </c:pt>
                <c:pt idx="22">
                  <c:v>5402.846787052001</c:v>
                </c:pt>
                <c:pt idx="23">
                  <c:v>5058.102260497</c:v>
                </c:pt>
                <c:pt idx="24">
                  <c:v>4932.356364221</c:v>
                </c:pt>
                <c:pt idx="25">
                  <c:v>4574.139063065</c:v>
                </c:pt>
                <c:pt idx="26">
                  <c:v>4933.677224476</c:v>
                </c:pt>
                <c:pt idx="27">
                  <c:v>5736.4960874650005</c:v>
                </c:pt>
                <c:pt idx="28">
                  <c:v>7220.086325881</c:v>
                </c:pt>
                <c:pt idx="29">
                  <c:v>8092.118266232001</c:v>
                </c:pt>
                <c:pt idx="30">
                  <c:v>11854.6151198046</c:v>
                </c:pt>
              </c:numCache>
            </c:numRef>
          </c:yVal>
          <c:smooth val="0"/>
        </c:ser>
        <c:axId val="58113408"/>
        <c:axId val="53258625"/>
      </c:scatterChart>
      <c:valAx>
        <c:axId val="58113408"/>
        <c:scaling>
          <c:orientation val="minMax"/>
          <c:min val="1975"/>
        </c:scaling>
        <c:axPos val="b"/>
        <c:title>
          <c:tx>
            <c:rich>
              <a:bodyPr vert="horz" rot="0" anchor="ctr"/>
              <a:lstStyle/>
              <a:p>
                <a:pPr algn="ctr">
                  <a:defRPr/>
                </a:pPr>
                <a:r>
                  <a:rPr lang="en-US" cap="none" sz="1000" b="0" i="0"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crossAx val="53258625"/>
        <c:crosses val="autoZero"/>
        <c:crossBetween val="midCat"/>
        <c:dispUnits/>
        <c:majorUnit val="5"/>
        <c:minorUnit val="1"/>
      </c:valAx>
      <c:valAx>
        <c:axId val="53258625"/>
        <c:scaling>
          <c:orientation val="minMax"/>
        </c:scaling>
        <c:axPos val="l"/>
        <c:title>
          <c:tx>
            <c:rich>
              <a:bodyPr vert="horz" rot="-5400000" anchor="ctr"/>
              <a:lstStyle/>
              <a:p>
                <a:pPr algn="ctr">
                  <a:defRPr/>
                </a:pPr>
                <a:r>
                  <a:rPr lang="en-US" cap="none" sz="1200" b="0" i="0" u="none" baseline="0">
                    <a:latin typeface="Arial"/>
                    <a:ea typeface="Arial"/>
                    <a:cs typeface="Arial"/>
                  </a:rPr>
                  <a:t>  </a:t>
                </a:r>
              </a:p>
            </c:rich>
          </c:tx>
          <c:layout/>
          <c:overlay val="0"/>
          <c:spPr>
            <a:noFill/>
            <a:ln>
              <a:noFill/>
            </a:ln>
          </c:spPr>
        </c:title>
        <c:majorGridlines/>
        <c:delete val="0"/>
        <c:numFmt formatCode="General" sourceLinked="1"/>
        <c:majorTickMark val="out"/>
        <c:minorTickMark val="none"/>
        <c:tickLblPos val="nextTo"/>
        <c:crossAx val="58113408"/>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Biodiesel Production, 1991-2005</a:t>
            </a:r>
          </a:p>
        </c:rich>
      </c:tx>
      <c:layout/>
      <c:spPr>
        <a:noFill/>
        <a:ln>
          <a:noFill/>
        </a:ln>
      </c:spPr>
    </c:title>
    <c:plotArea>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'Biodiesel 1975-2005_WEB'!$A$6:$A$20</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xVal>
          <c:yVal>
            <c:numRef>
              <c:f>'Biodiesel 1975-2005_WEB'!$C$6:$C$20</c:f>
              <c:numCache>
                <c:ptCount val="15"/>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235.90564154300003</c:v>
                </c:pt>
                <c:pt idx="10">
                  <c:v>282.135750468</c:v>
                </c:pt>
                <c:pt idx="11">
                  <c:v>393.08801188800004</c:v>
                </c:pt>
                <c:pt idx="12">
                  <c:v>483.963197432</c:v>
                </c:pt>
                <c:pt idx="13">
                  <c:v>580.121823996</c:v>
                </c:pt>
                <c:pt idx="14">
                  <c:v>994</c:v>
                </c:pt>
              </c:numCache>
            </c:numRef>
          </c:yVal>
          <c:smooth val="0"/>
        </c:ser>
        <c:axId val="9565578"/>
        <c:axId val="18981339"/>
      </c:scatterChart>
      <c:valAx>
        <c:axId val="9565578"/>
        <c:scaling>
          <c:orientation val="minMax"/>
          <c:min val="1990"/>
        </c:scaling>
        <c:axPos val="b"/>
        <c:title>
          <c:tx>
            <c:rich>
              <a:bodyPr vert="horz" rot="0" anchor="ctr"/>
              <a:lstStyle/>
              <a:p>
                <a:pPr algn="ctr">
                  <a:defRPr/>
                </a:pPr>
                <a:r>
                  <a:rPr lang="en-US" cap="none" sz="1000" b="0" i="0"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crossAx val="18981339"/>
        <c:crosses val="autoZero"/>
        <c:crossBetween val="midCat"/>
        <c:dispUnits/>
        <c:majorUnit val="5"/>
        <c:minorUnit val="1"/>
      </c:valAx>
      <c:valAx>
        <c:axId val="18981339"/>
        <c:scaling>
          <c:orientation val="minMax"/>
        </c:scaling>
        <c:axPos val="l"/>
        <c:title>
          <c:tx>
            <c:rich>
              <a:bodyPr vert="horz" rot="-5400000" anchor="ctr"/>
              <a:lstStyle/>
              <a:p>
                <a:pPr algn="ctr">
                  <a:defRPr/>
                </a:pPr>
                <a:r>
                  <a:rPr lang="en-US" cap="none" sz="1200" b="0" i="0" u="none" baseline="0">
                    <a:latin typeface="Arial"/>
                    <a:ea typeface="Arial"/>
                    <a:cs typeface="Arial"/>
                  </a:rPr>
                  <a:t>  </a:t>
                </a:r>
              </a:p>
            </c:rich>
          </c:tx>
          <c:layout/>
          <c:overlay val="0"/>
          <c:spPr>
            <a:noFill/>
            <a:ln>
              <a:noFill/>
            </a:ln>
          </c:spPr>
        </c:title>
        <c:majorGridlines/>
        <c:delete val="0"/>
        <c:numFmt formatCode="General" sourceLinked="1"/>
        <c:majorTickMark val="out"/>
        <c:minorTickMark val="none"/>
        <c:tickLblPos val="nextTo"/>
        <c:crossAx val="9565578"/>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1950-2006</a:t>
            </a:r>
          </a:p>
        </c:rich>
      </c:tx>
      <c:layout>
        <c:manualLayout>
          <c:xMode val="factor"/>
          <c:yMode val="factor"/>
          <c:x val="0.00225"/>
          <c:y val="0"/>
        </c:manualLayout>
      </c:layout>
      <c:spPr>
        <a:noFill/>
        <a:ln>
          <a:noFill/>
        </a:ln>
      </c:spPr>
    </c:title>
    <c:plotArea>
      <c:layout>
        <c:manualLayout>
          <c:xMode val="edge"/>
          <c:yMode val="edge"/>
          <c:x val="0.06475"/>
          <c:y val="0.19"/>
          <c:w val="0.91775"/>
          <c:h val="0.745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 and per pers.'!$A$6:$A$62</c:f>
              <c:numCache>
                <c:ptCount val="5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numCache>
            </c:numRef>
          </c:xVal>
          <c:yVal>
            <c:numRef>
              <c:f>'World Grain Prod. and per pers.'!$B$6:$B$62</c:f>
              <c:numCache>
                <c:ptCount val="57"/>
                <c:pt idx="0">
                  <c:v>631</c:v>
                </c:pt>
                <c:pt idx="1">
                  <c:v>655</c:v>
                </c:pt>
                <c:pt idx="2">
                  <c:v>680</c:v>
                </c:pt>
                <c:pt idx="3">
                  <c:v>705</c:v>
                </c:pt>
                <c:pt idx="4">
                  <c:v>730</c:v>
                </c:pt>
                <c:pt idx="5">
                  <c:v>759</c:v>
                </c:pt>
                <c:pt idx="6">
                  <c:v>773</c:v>
                </c:pt>
                <c:pt idx="7">
                  <c:v>788</c:v>
                </c:pt>
                <c:pt idx="8">
                  <c:v>802</c:v>
                </c:pt>
                <c:pt idx="9">
                  <c:v>815</c:v>
                </c:pt>
                <c:pt idx="10">
                  <c:v>823.658</c:v>
                </c:pt>
                <c:pt idx="11">
                  <c:v>799.608</c:v>
                </c:pt>
                <c:pt idx="12">
                  <c:v>850.519</c:v>
                </c:pt>
                <c:pt idx="13">
                  <c:v>857.805</c:v>
                </c:pt>
                <c:pt idx="14">
                  <c:v>906.245</c:v>
                </c:pt>
                <c:pt idx="15">
                  <c:v>904.684</c:v>
                </c:pt>
                <c:pt idx="16">
                  <c:v>988.536</c:v>
                </c:pt>
                <c:pt idx="17">
                  <c:v>1014.294</c:v>
                </c:pt>
                <c:pt idx="18">
                  <c:v>1052.526</c:v>
                </c:pt>
                <c:pt idx="19">
                  <c:v>1063.188</c:v>
                </c:pt>
                <c:pt idx="20">
                  <c:v>1078.784</c:v>
                </c:pt>
                <c:pt idx="21">
                  <c:v>1177.33</c:v>
                </c:pt>
                <c:pt idx="22">
                  <c:v>1140.666</c:v>
                </c:pt>
                <c:pt idx="23">
                  <c:v>1253.008</c:v>
                </c:pt>
                <c:pt idx="24">
                  <c:v>1203.544</c:v>
                </c:pt>
                <c:pt idx="25">
                  <c:v>1236.816</c:v>
                </c:pt>
                <c:pt idx="26">
                  <c:v>1342.207</c:v>
                </c:pt>
                <c:pt idx="27">
                  <c:v>1319.517</c:v>
                </c:pt>
                <c:pt idx="28">
                  <c:v>1445.499</c:v>
                </c:pt>
                <c:pt idx="29">
                  <c:v>1409.938</c:v>
                </c:pt>
                <c:pt idx="30">
                  <c:v>1429.337</c:v>
                </c:pt>
                <c:pt idx="31">
                  <c:v>1482.047</c:v>
                </c:pt>
                <c:pt idx="32">
                  <c:v>1533.123</c:v>
                </c:pt>
                <c:pt idx="33">
                  <c:v>1469.484</c:v>
                </c:pt>
                <c:pt idx="34">
                  <c:v>1631.812</c:v>
                </c:pt>
                <c:pt idx="35">
                  <c:v>1646.585</c:v>
                </c:pt>
                <c:pt idx="36">
                  <c:v>1664.286</c:v>
                </c:pt>
                <c:pt idx="37">
                  <c:v>1600.314</c:v>
                </c:pt>
                <c:pt idx="38">
                  <c:v>1550.263</c:v>
                </c:pt>
                <c:pt idx="39">
                  <c:v>1673.088</c:v>
                </c:pt>
                <c:pt idx="40">
                  <c:v>1767.73</c:v>
                </c:pt>
                <c:pt idx="41">
                  <c:v>1708.683</c:v>
                </c:pt>
                <c:pt idx="42">
                  <c:v>1785.026</c:v>
                </c:pt>
                <c:pt idx="43">
                  <c:v>1711.154</c:v>
                </c:pt>
                <c:pt idx="44">
                  <c:v>1756.301</c:v>
                </c:pt>
                <c:pt idx="45">
                  <c:v>1707.6</c:v>
                </c:pt>
                <c:pt idx="46">
                  <c:v>1872.541</c:v>
                </c:pt>
                <c:pt idx="47">
                  <c:v>1878.169</c:v>
                </c:pt>
                <c:pt idx="48">
                  <c:v>1875.556</c:v>
                </c:pt>
                <c:pt idx="49">
                  <c:v>1872.173</c:v>
                </c:pt>
                <c:pt idx="50">
                  <c:v>1842.466</c:v>
                </c:pt>
                <c:pt idx="51">
                  <c:v>1874.116</c:v>
                </c:pt>
                <c:pt idx="52">
                  <c:v>1820.858</c:v>
                </c:pt>
                <c:pt idx="53">
                  <c:v>1862.45</c:v>
                </c:pt>
                <c:pt idx="54">
                  <c:v>2043.878</c:v>
                </c:pt>
                <c:pt idx="55">
                  <c:v>2008.45</c:v>
                </c:pt>
                <c:pt idx="56">
                  <c:v>1984.29</c:v>
                </c:pt>
              </c:numCache>
            </c:numRef>
          </c:yVal>
          <c:smooth val="0"/>
        </c:ser>
        <c:axId val="36614324"/>
        <c:axId val="61093461"/>
      </c:scatterChart>
      <c:valAx>
        <c:axId val="36614324"/>
        <c:scaling>
          <c:orientation val="minMax"/>
          <c:min val="195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61093461"/>
        <c:crosses val="autoZero"/>
        <c:crossBetween val="midCat"/>
        <c:dispUnits/>
        <c:majorUnit val="10"/>
        <c:minorUnit val="1"/>
      </c:valAx>
      <c:valAx>
        <c:axId val="6109346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 </a:t>
                </a:r>
              </a:p>
            </c:rich>
          </c:tx>
          <c:layout>
            <c:manualLayout>
              <c:xMode val="factor"/>
              <c:yMode val="factor"/>
              <c:x val="-0.0025"/>
              <c:y val="-0.00075"/>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36614324"/>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Per Person, 1950-2006</a:t>
            </a:r>
          </a:p>
        </c:rich>
      </c:tx>
      <c:layout>
        <c:manualLayout>
          <c:xMode val="factor"/>
          <c:yMode val="factor"/>
          <c:x val="0.00225"/>
          <c:y val="0"/>
        </c:manualLayout>
      </c:layout>
      <c:spPr>
        <a:noFill/>
        <a:ln>
          <a:noFill/>
        </a:ln>
      </c:spPr>
    </c:title>
    <c:plotArea>
      <c:layout>
        <c:manualLayout>
          <c:xMode val="edge"/>
          <c:yMode val="edge"/>
          <c:x val="0.06475"/>
          <c:y val="0.19"/>
          <c:w val="0.91775"/>
          <c:h val="0.745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 and per pers.'!$A$6:$A$62</c:f>
              <c:numCache>
                <c:ptCount val="5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numCache>
            </c:numRef>
          </c:xVal>
          <c:yVal>
            <c:numRef>
              <c:f>'World Grain Prod. and per pers.'!$C$6:$C$62</c:f>
              <c:numCache>
                <c:ptCount val="57"/>
                <c:pt idx="0">
                  <c:v>250.44949929945588</c:v>
                </c:pt>
                <c:pt idx="1">
                  <c:v>255.21515611764366</c:v>
                </c:pt>
                <c:pt idx="2">
                  <c:v>260.19774263152516</c:v>
                </c:pt>
                <c:pt idx="3">
                  <c:v>264.9730441606706</c:v>
                </c:pt>
                <c:pt idx="4">
                  <c:v>269.5169996924552</c:v>
                </c:pt>
                <c:pt idx="5">
                  <c:v>275.25940206694787</c:v>
                </c:pt>
                <c:pt idx="6">
                  <c:v>275.3377517977988</c:v>
                </c:pt>
                <c:pt idx="7">
                  <c:v>275.6246062817926</c:v>
                </c:pt>
                <c:pt idx="8">
                  <c:v>275.40357612573786</c:v>
                </c:pt>
                <c:pt idx="9">
                  <c:v>274.6881446956034</c:v>
                </c:pt>
                <c:pt idx="10">
                  <c:v>272.39061158564095</c:v>
                </c:pt>
                <c:pt idx="11">
                  <c:v>259.3936814459463</c:v>
                </c:pt>
                <c:pt idx="12">
                  <c:v>270.57079459506747</c:v>
                </c:pt>
                <c:pt idx="13">
                  <c:v>267.53868341045273</c:v>
                </c:pt>
                <c:pt idx="14">
                  <c:v>277.04137438958855</c:v>
                </c:pt>
                <c:pt idx="15">
                  <c:v>271.0278749924355</c:v>
                </c:pt>
                <c:pt idx="16">
                  <c:v>290.17389839205185</c:v>
                </c:pt>
                <c:pt idx="17">
                  <c:v>291.69715082410755</c:v>
                </c:pt>
                <c:pt idx="18">
                  <c:v>296.54859769083805</c:v>
                </c:pt>
                <c:pt idx="19">
                  <c:v>293.49743462900256</c:v>
                </c:pt>
                <c:pt idx="20">
                  <c:v>291.8323600033328</c:v>
                </c:pt>
                <c:pt idx="21">
                  <c:v>312.15871353479645</c:v>
                </c:pt>
                <c:pt idx="22">
                  <c:v>296.4828039006832</c:v>
                </c:pt>
                <c:pt idx="23">
                  <c:v>319.37408177351654</c:v>
                </c:pt>
                <c:pt idx="24">
                  <c:v>300.9664332792939</c:v>
                </c:pt>
                <c:pt idx="25">
                  <c:v>303.60700486530806</c:v>
                </c:pt>
                <c:pt idx="26">
                  <c:v>323.6184023190844</c:v>
                </c:pt>
                <c:pt idx="27">
                  <c:v>312.6487105865115</c:v>
                </c:pt>
                <c:pt idx="28">
                  <c:v>336.6891242699338</c:v>
                </c:pt>
                <c:pt idx="29">
                  <c:v>322.86354545408744</c:v>
                </c:pt>
                <c:pt idx="30">
                  <c:v>321.7564344556136</c:v>
                </c:pt>
                <c:pt idx="31">
                  <c:v>327.9359850313698</c:v>
                </c:pt>
                <c:pt idx="32">
                  <c:v>333.44142667552296</c:v>
                </c:pt>
                <c:pt idx="33">
                  <c:v>314.118559190136</c:v>
                </c:pt>
                <c:pt idx="34">
                  <c:v>342.8071323862755</c:v>
                </c:pt>
                <c:pt idx="35">
                  <c:v>339.9263039005175</c:v>
                </c:pt>
                <c:pt idx="36">
                  <c:v>337.60733520635347</c:v>
                </c:pt>
                <c:pt idx="37">
                  <c:v>318.9775744960495</c:v>
                </c:pt>
                <c:pt idx="38">
                  <c:v>303.66560140563524</c:v>
                </c:pt>
                <c:pt idx="39">
                  <c:v>322.18418992654466</c:v>
                </c:pt>
                <c:pt idx="40">
                  <c:v>334.8278507947409</c:v>
                </c:pt>
                <c:pt idx="41">
                  <c:v>318.51607723425303</c:v>
                </c:pt>
                <c:pt idx="42">
                  <c:v>327.6451175990222</c:v>
                </c:pt>
                <c:pt idx="43">
                  <c:v>309.41420558949585</c:v>
                </c:pt>
                <c:pt idx="44">
                  <c:v>312.9743595683618</c:v>
                </c:pt>
                <c:pt idx="45">
                  <c:v>299.98139609402295</c:v>
                </c:pt>
                <c:pt idx="46">
                  <c:v>324.3935489280436</c:v>
                </c:pt>
                <c:pt idx="47">
                  <c:v>320.95681639487196</c:v>
                </c:pt>
                <c:pt idx="48">
                  <c:v>316.26103107629245</c:v>
                </c:pt>
                <c:pt idx="49">
                  <c:v>311.59654505982036</c:v>
                </c:pt>
                <c:pt idx="50">
                  <c:v>302.759707715232</c:v>
                </c:pt>
                <c:pt idx="51">
                  <c:v>304.1327689428584</c:v>
                </c:pt>
                <c:pt idx="52">
                  <c:v>291.8892542553671</c:v>
                </c:pt>
                <c:pt idx="53">
                  <c:v>294.9805085901422</c:v>
                </c:pt>
                <c:pt idx="54">
                  <c:v>319.8921567277148</c:v>
                </c:pt>
                <c:pt idx="55">
                  <c:v>310.67713368653085</c:v>
                </c:pt>
                <c:pt idx="56">
                  <c:v>303.39512831478396</c:v>
                </c:pt>
              </c:numCache>
            </c:numRef>
          </c:yVal>
          <c:smooth val="0"/>
        </c:ser>
        <c:axId val="12970238"/>
        <c:axId val="49623279"/>
      </c:scatterChart>
      <c:valAx>
        <c:axId val="12970238"/>
        <c:scaling>
          <c:orientation val="minMax"/>
          <c:min val="195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 United Nations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49623279"/>
        <c:crosses val="autoZero"/>
        <c:crossBetween val="midCat"/>
        <c:dispUnits/>
        <c:majorUnit val="10"/>
        <c:minorUnit val="1"/>
      </c:valAx>
      <c:valAx>
        <c:axId val="49623279"/>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Kilograms</a:t>
                </a:r>
              </a:p>
            </c:rich>
          </c:tx>
          <c:layout>
            <c:manualLayout>
              <c:xMode val="factor"/>
              <c:yMode val="factor"/>
              <c:x val="-0.0025"/>
              <c:y val="0"/>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12970238"/>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and Consumption, 1960-2006</a:t>
            </a:r>
          </a:p>
        </c:rich>
      </c:tx>
      <c:layout>
        <c:manualLayout>
          <c:xMode val="factor"/>
          <c:yMode val="factor"/>
          <c:x val="0.00225"/>
          <c:y val="0"/>
        </c:manualLayout>
      </c:layout>
      <c:spPr>
        <a:noFill/>
        <a:ln>
          <a:noFill/>
        </a:ln>
      </c:spPr>
    </c:title>
    <c:plotArea>
      <c:layout>
        <c:manualLayout>
          <c:xMode val="edge"/>
          <c:yMode val="edge"/>
          <c:x val="0.0595"/>
          <c:y val="0.1745"/>
          <c:w val="0.8805"/>
          <c:h val="0.7615"/>
        </c:manualLayout>
      </c:layout>
      <c:scatterChart>
        <c:scatterStyle val="lineMarker"/>
        <c:varyColors val="0"/>
        <c:ser>
          <c:idx val="1"/>
          <c:order val="0"/>
          <c:tx>
            <c:v>Production</c:v>
          </c:tx>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numLit>
          </c:xVal>
          <c:yVal>
            <c:numLit>
              <c:ptCount val="47"/>
              <c:pt idx="0">
                <c:v>823.658</c:v>
              </c:pt>
              <c:pt idx="1">
                <c:v>799.608</c:v>
              </c:pt>
              <c:pt idx="2">
                <c:v>850.519</c:v>
              </c:pt>
              <c:pt idx="3">
                <c:v>857.805</c:v>
              </c:pt>
              <c:pt idx="4">
                <c:v>906.245</c:v>
              </c:pt>
              <c:pt idx="5">
                <c:v>904.684</c:v>
              </c:pt>
              <c:pt idx="6">
                <c:v>988.536</c:v>
              </c:pt>
              <c:pt idx="7">
                <c:v>1014.294</c:v>
              </c:pt>
              <c:pt idx="8">
                <c:v>1052.526</c:v>
              </c:pt>
              <c:pt idx="9">
                <c:v>1063.188</c:v>
              </c:pt>
              <c:pt idx="10">
                <c:v>1078.784</c:v>
              </c:pt>
              <c:pt idx="11">
                <c:v>1177.33</c:v>
              </c:pt>
              <c:pt idx="12">
                <c:v>1140.666</c:v>
              </c:pt>
              <c:pt idx="13">
                <c:v>1253.008</c:v>
              </c:pt>
              <c:pt idx="14">
                <c:v>1203.544</c:v>
              </c:pt>
              <c:pt idx="15">
                <c:v>1236.816</c:v>
              </c:pt>
              <c:pt idx="16">
                <c:v>1342.207</c:v>
              </c:pt>
              <c:pt idx="17">
                <c:v>1319.517</c:v>
              </c:pt>
              <c:pt idx="18">
                <c:v>1445.499</c:v>
              </c:pt>
              <c:pt idx="19">
                <c:v>1409.938</c:v>
              </c:pt>
              <c:pt idx="20">
                <c:v>1429.337</c:v>
              </c:pt>
              <c:pt idx="21">
                <c:v>1482.047</c:v>
              </c:pt>
              <c:pt idx="22">
                <c:v>1533.123</c:v>
              </c:pt>
              <c:pt idx="23">
                <c:v>1469.484</c:v>
              </c:pt>
              <c:pt idx="24">
                <c:v>1631.812</c:v>
              </c:pt>
              <c:pt idx="25">
                <c:v>1646.585</c:v>
              </c:pt>
              <c:pt idx="26">
                <c:v>1664.286</c:v>
              </c:pt>
              <c:pt idx="27">
                <c:v>1600.314</c:v>
              </c:pt>
              <c:pt idx="28">
                <c:v>1550.263</c:v>
              </c:pt>
              <c:pt idx="29">
                <c:v>1673.088</c:v>
              </c:pt>
              <c:pt idx="30">
                <c:v>1767.73</c:v>
              </c:pt>
              <c:pt idx="31">
                <c:v>1708.683</c:v>
              </c:pt>
              <c:pt idx="32">
                <c:v>1785.026</c:v>
              </c:pt>
              <c:pt idx="33">
                <c:v>1711.154</c:v>
              </c:pt>
              <c:pt idx="34">
                <c:v>1756.301</c:v>
              </c:pt>
              <c:pt idx="35">
                <c:v>1707.6</c:v>
              </c:pt>
              <c:pt idx="36">
                <c:v>1872.541</c:v>
              </c:pt>
              <c:pt idx="37">
                <c:v>1878.169</c:v>
              </c:pt>
              <c:pt idx="38">
                <c:v>1875.556</c:v>
              </c:pt>
              <c:pt idx="39">
                <c:v>1872.173</c:v>
              </c:pt>
              <c:pt idx="40">
                <c:v>1842.466</c:v>
              </c:pt>
              <c:pt idx="41">
                <c:v>1874.116</c:v>
              </c:pt>
              <c:pt idx="42">
                <c:v>1820.858</c:v>
              </c:pt>
              <c:pt idx="43">
                <c:v>1862.45</c:v>
              </c:pt>
              <c:pt idx="44">
                <c:v>2043.878</c:v>
              </c:pt>
              <c:pt idx="45">
                <c:v>2008.45</c:v>
              </c:pt>
              <c:pt idx="46">
                <c:v>1984.29</c:v>
              </c:pt>
            </c:numLit>
          </c:yVal>
          <c:smooth val="0"/>
        </c:ser>
        <c:ser>
          <c:idx val="0"/>
          <c:order val="1"/>
          <c:tx>
            <c:v>Consumption</c:v>
          </c:tx>
          <c:spPr>
            <a:ln w="127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numLit>
          </c:xVal>
          <c:yVal>
            <c:numLit>
              <c:ptCount val="47"/>
              <c:pt idx="0">
                <c:v>815.354</c:v>
              </c:pt>
              <c:pt idx="1">
                <c:v>816.802</c:v>
              </c:pt>
              <c:pt idx="2">
                <c:v>837.79</c:v>
              </c:pt>
              <c:pt idx="3">
                <c:v>852.14</c:v>
              </c:pt>
              <c:pt idx="4">
                <c:v>895.825</c:v>
              </c:pt>
              <c:pt idx="5">
                <c:v>932.062</c:v>
              </c:pt>
              <c:pt idx="6">
                <c:v>956.596</c:v>
              </c:pt>
              <c:pt idx="7">
                <c:v>987.607</c:v>
              </c:pt>
              <c:pt idx="8">
                <c:v>1020.053</c:v>
              </c:pt>
              <c:pt idx="9">
                <c:v>1068.787</c:v>
              </c:pt>
              <c:pt idx="10">
                <c:v>1108.029</c:v>
              </c:pt>
              <c:pt idx="11">
                <c:v>1150.046</c:v>
              </c:pt>
              <c:pt idx="12">
                <c:v>1173.677</c:v>
              </c:pt>
              <c:pt idx="13">
                <c:v>1229.864</c:v>
              </c:pt>
              <c:pt idx="14">
                <c:v>1190.51</c:v>
              </c:pt>
              <c:pt idx="15">
                <c:v>1212.115</c:v>
              </c:pt>
              <c:pt idx="16">
                <c:v>1273.217</c:v>
              </c:pt>
              <c:pt idx="17">
                <c:v>1319.955</c:v>
              </c:pt>
              <c:pt idx="18">
                <c:v>1380.421</c:v>
              </c:pt>
              <c:pt idx="19">
                <c:v>1416.397</c:v>
              </c:pt>
              <c:pt idx="20">
                <c:v>1440.033</c:v>
              </c:pt>
              <c:pt idx="21">
                <c:v>1457.943</c:v>
              </c:pt>
              <c:pt idx="22">
                <c:v>1474.768</c:v>
              </c:pt>
              <c:pt idx="23">
                <c:v>1501.008</c:v>
              </c:pt>
              <c:pt idx="24">
                <c:v>1549.108</c:v>
              </c:pt>
              <c:pt idx="25">
                <c:v>1552.816</c:v>
              </c:pt>
              <c:pt idx="26">
                <c:v>1601.692</c:v>
              </c:pt>
              <c:pt idx="27">
                <c:v>1640.041</c:v>
              </c:pt>
              <c:pt idx="28">
                <c:v>1621.152</c:v>
              </c:pt>
              <c:pt idx="29">
                <c:v>1677.121</c:v>
              </c:pt>
              <c:pt idx="30">
                <c:v>1706.757</c:v>
              </c:pt>
              <c:pt idx="31">
                <c:v>1713.348</c:v>
              </c:pt>
              <c:pt idx="32">
                <c:v>1736.575</c:v>
              </c:pt>
              <c:pt idx="33">
                <c:v>1739.493</c:v>
              </c:pt>
              <c:pt idx="34">
                <c:v>1762.277</c:v>
              </c:pt>
              <c:pt idx="35">
                <c:v>1739.23</c:v>
              </c:pt>
              <c:pt idx="36">
                <c:v>1808.15</c:v>
              </c:pt>
              <c:pt idx="37">
                <c:v>1820.344</c:v>
              </c:pt>
              <c:pt idx="38">
                <c:v>1834.133</c:v>
              </c:pt>
              <c:pt idx="39">
                <c:v>1853.33</c:v>
              </c:pt>
              <c:pt idx="40">
                <c:v>1856.925</c:v>
              </c:pt>
              <c:pt idx="41">
                <c:v>1898.764</c:v>
              </c:pt>
              <c:pt idx="42">
                <c:v>1909.386</c:v>
              </c:pt>
              <c:pt idx="43">
                <c:v>1938.379</c:v>
              </c:pt>
              <c:pt idx="44">
                <c:v>1995.774</c:v>
              </c:pt>
              <c:pt idx="45">
                <c:v>2021.542</c:v>
              </c:pt>
              <c:pt idx="46">
                <c:v>2044.848</c:v>
              </c:pt>
            </c:numLit>
          </c:yVal>
          <c:smooth val="0"/>
        </c:ser>
        <c:axId val="43956328"/>
        <c:axId val="60062633"/>
      </c:scatterChart>
      <c:valAx>
        <c:axId val="43956328"/>
        <c:scaling>
          <c:orientation val="minMax"/>
          <c:min val="196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60062633"/>
        <c:crosses val="autoZero"/>
        <c:crossBetween val="midCat"/>
        <c:dispUnits/>
        <c:majorUnit val="10"/>
        <c:minorUnit val="1"/>
      </c:valAx>
      <c:valAx>
        <c:axId val="60062633"/>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 </a:t>
                </a:r>
              </a:p>
            </c:rich>
          </c:tx>
          <c:layout>
            <c:manualLayout>
              <c:xMode val="factor"/>
              <c:yMode val="factor"/>
              <c:x val="-0.0025"/>
              <c:y val="-0.00075"/>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43956328"/>
        <c:crosses val="autoZero"/>
        <c:crossBetween val="midCat"/>
        <c:dispUnits/>
      </c:valAx>
      <c:spPr>
        <a:noFill/>
        <a:ln w="12700">
          <a:solidFill/>
        </a:ln>
      </c:spPr>
    </c:plotArea>
    <c:legend>
      <c:legendPos val="r"/>
      <c:layout>
        <c:manualLayout>
          <c:xMode val="edge"/>
          <c:yMode val="edge"/>
          <c:x val="0.682"/>
          <c:y val="0.762"/>
          <c:w val="0.22025"/>
          <c:h val="0.067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Stocks, 1960-2006</a:t>
            </a:r>
          </a:p>
        </c:rich>
      </c:tx>
      <c:layout>
        <c:manualLayout>
          <c:xMode val="factor"/>
          <c:yMode val="factor"/>
          <c:x val="0.00225"/>
          <c:y val="0"/>
        </c:manualLayout>
      </c:layout>
      <c:spPr>
        <a:noFill/>
        <a:ln>
          <a:noFill/>
        </a:ln>
      </c:spPr>
    </c:title>
    <c:plotArea>
      <c:layout>
        <c:manualLayout>
          <c:xMode val="edge"/>
          <c:yMode val="edge"/>
          <c:x val="0.06475"/>
          <c:y val="0.19"/>
          <c:w val="0.91775"/>
          <c:h val="0.745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Ending Stocks'!$A$6:$A$52</c:f>
              <c:numCache>
                <c:ptCount val="4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numCache>
            </c:numRef>
          </c:xVal>
          <c:yVal>
            <c:numRef>
              <c:f>'World Grain Ending Stocks'!$C$6:$C$52</c:f>
              <c:numCache>
                <c:ptCount val="47"/>
                <c:pt idx="0">
                  <c:v>203.11</c:v>
                </c:pt>
                <c:pt idx="1">
                  <c:v>181.979</c:v>
                </c:pt>
                <c:pt idx="2">
                  <c:v>189.795</c:v>
                </c:pt>
                <c:pt idx="3">
                  <c:v>192.646</c:v>
                </c:pt>
                <c:pt idx="4">
                  <c:v>193.773</c:v>
                </c:pt>
                <c:pt idx="5">
                  <c:v>159.141</c:v>
                </c:pt>
                <c:pt idx="6">
                  <c:v>189.474</c:v>
                </c:pt>
                <c:pt idx="7">
                  <c:v>213.316</c:v>
                </c:pt>
                <c:pt idx="8">
                  <c:v>243.671</c:v>
                </c:pt>
                <c:pt idx="9">
                  <c:v>227.781</c:v>
                </c:pt>
                <c:pt idx="10">
                  <c:v>192.883</c:v>
                </c:pt>
                <c:pt idx="11">
                  <c:v>217.525</c:v>
                </c:pt>
                <c:pt idx="12">
                  <c:v>180.277</c:v>
                </c:pt>
                <c:pt idx="13">
                  <c:v>191.78</c:v>
                </c:pt>
                <c:pt idx="14">
                  <c:v>198.933</c:v>
                </c:pt>
                <c:pt idx="15">
                  <c:v>218.928</c:v>
                </c:pt>
                <c:pt idx="16">
                  <c:v>279.947</c:v>
                </c:pt>
                <c:pt idx="17">
                  <c:v>277.978</c:v>
                </c:pt>
                <c:pt idx="18">
                  <c:v>333.022</c:v>
                </c:pt>
                <c:pt idx="19">
                  <c:v>327.733</c:v>
                </c:pt>
                <c:pt idx="20">
                  <c:v>307.854</c:v>
                </c:pt>
                <c:pt idx="21">
                  <c:v>331.476</c:v>
                </c:pt>
                <c:pt idx="22">
                  <c:v>388.918</c:v>
                </c:pt>
                <c:pt idx="23">
                  <c:v>347.775</c:v>
                </c:pt>
                <c:pt idx="24">
                  <c:v>427.536</c:v>
                </c:pt>
                <c:pt idx="25">
                  <c:v>518.189</c:v>
                </c:pt>
                <c:pt idx="26">
                  <c:v>572.277</c:v>
                </c:pt>
                <c:pt idx="27">
                  <c:v>527.231</c:v>
                </c:pt>
                <c:pt idx="28">
                  <c:v>449.073</c:v>
                </c:pt>
                <c:pt idx="29">
                  <c:v>439.309</c:v>
                </c:pt>
                <c:pt idx="30">
                  <c:v>492.422</c:v>
                </c:pt>
                <c:pt idx="31">
                  <c:v>483.209</c:v>
                </c:pt>
                <c:pt idx="32">
                  <c:v>518.37</c:v>
                </c:pt>
                <c:pt idx="33">
                  <c:v>481.562</c:v>
                </c:pt>
                <c:pt idx="34">
                  <c:v>476.373</c:v>
                </c:pt>
                <c:pt idx="35">
                  <c:v>435.471</c:v>
                </c:pt>
                <c:pt idx="36">
                  <c:v>486.704</c:v>
                </c:pt>
                <c:pt idx="37">
                  <c:v>540.915</c:v>
                </c:pt>
                <c:pt idx="38">
                  <c:v>580.567</c:v>
                </c:pt>
                <c:pt idx="39">
                  <c:v>587.323</c:v>
                </c:pt>
                <c:pt idx="40">
                  <c:v>566.792</c:v>
                </c:pt>
                <c:pt idx="41">
                  <c:v>538.678</c:v>
                </c:pt>
                <c:pt idx="42">
                  <c:v>446.442</c:v>
                </c:pt>
                <c:pt idx="43">
                  <c:v>358.094</c:v>
                </c:pt>
                <c:pt idx="44">
                  <c:v>402.884</c:v>
                </c:pt>
                <c:pt idx="45">
                  <c:v>382.817</c:v>
                </c:pt>
                <c:pt idx="46">
                  <c:v>319.102</c:v>
                </c:pt>
              </c:numCache>
            </c:numRef>
          </c:yVal>
          <c:smooth val="0"/>
        </c:ser>
        <c:axId val="3692786"/>
        <c:axId val="33235075"/>
      </c:scatterChart>
      <c:valAx>
        <c:axId val="3692786"/>
        <c:scaling>
          <c:orientation val="minMax"/>
          <c:min val="196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33235075"/>
        <c:crosses val="autoZero"/>
        <c:crossBetween val="midCat"/>
        <c:dispUnits/>
        <c:majorUnit val="10"/>
        <c:minorUnit val="1"/>
      </c:valAx>
      <c:valAx>
        <c:axId val="3323507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 </a:t>
                </a:r>
              </a:p>
            </c:rich>
          </c:tx>
          <c:layout>
            <c:manualLayout>
              <c:xMode val="factor"/>
              <c:yMode val="factor"/>
              <c:x val="-0.0025"/>
              <c:y val="-0.00075"/>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3692786"/>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Stocks as Days of Consumption, 1960-2006</a:t>
            </a:r>
          </a:p>
        </c:rich>
      </c:tx>
      <c:layout>
        <c:manualLayout>
          <c:xMode val="factor"/>
          <c:yMode val="factor"/>
          <c:x val="0.00225"/>
          <c:y val="0"/>
        </c:manualLayout>
      </c:layout>
      <c:spPr>
        <a:noFill/>
        <a:ln>
          <a:noFill/>
        </a:ln>
      </c:spPr>
    </c:title>
    <c:plotArea>
      <c:layout>
        <c:manualLayout>
          <c:xMode val="edge"/>
          <c:yMode val="edge"/>
          <c:x val="0.05375"/>
          <c:y val="0.225"/>
          <c:w val="0.92325"/>
          <c:h val="0.719"/>
        </c:manualLayout>
      </c:layout>
      <c:scatterChart>
        <c:scatterStyle val="line"/>
        <c:varyColors val="0"/>
        <c:ser>
          <c:idx val="0"/>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Ending Stocks'!$A$6:$A$52</c:f>
              <c:numCache>
                <c:ptCount val="4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numCache>
            </c:numRef>
          </c:xVal>
          <c:yVal>
            <c:numRef>
              <c:f>'World Grain Ending Stocks'!$D$6:$D$52</c:f>
              <c:numCache>
                <c:ptCount val="47"/>
                <c:pt idx="0">
                  <c:v>90.92388091552871</c:v>
                </c:pt>
                <c:pt idx="1">
                  <c:v>81.31999554359564</c:v>
                </c:pt>
                <c:pt idx="2">
                  <c:v>82.68799460485324</c:v>
                </c:pt>
                <c:pt idx="3">
                  <c:v>82.516710869106</c:v>
                </c:pt>
                <c:pt idx="4">
                  <c:v>78.9519660648006</c:v>
                </c:pt>
                <c:pt idx="5">
                  <c:v>62.32038748495272</c:v>
                </c:pt>
                <c:pt idx="6">
                  <c:v>72.2959431149618</c:v>
                </c:pt>
                <c:pt idx="7">
                  <c:v>78.83737154556418</c:v>
                </c:pt>
                <c:pt idx="8">
                  <c:v>87.19146456115514</c:v>
                </c:pt>
                <c:pt idx="9">
                  <c:v>77.7891806318752</c:v>
                </c:pt>
                <c:pt idx="10">
                  <c:v>63.538314430398486</c:v>
                </c:pt>
                <c:pt idx="11">
                  <c:v>69.0377819669822</c:v>
                </c:pt>
                <c:pt idx="12">
                  <c:v>56.06406617834378</c:v>
                </c:pt>
                <c:pt idx="13">
                  <c:v>56.91661842285001</c:v>
                </c:pt>
                <c:pt idx="14">
                  <c:v>60.991125652031485</c:v>
                </c:pt>
                <c:pt idx="15">
                  <c:v>65.92503186578831</c:v>
                </c:pt>
                <c:pt idx="16">
                  <c:v>80.2539197952902</c:v>
                </c:pt>
                <c:pt idx="17">
                  <c:v>76.8677492793315</c:v>
                </c:pt>
                <c:pt idx="18">
                  <c:v>88.05504262829963</c:v>
                </c:pt>
                <c:pt idx="19">
                  <c:v>84.45551988602067</c:v>
                </c:pt>
                <c:pt idx="20">
                  <c:v>78.03064929762027</c:v>
                </c:pt>
                <c:pt idx="21">
                  <c:v>82.98591920260257</c:v>
                </c:pt>
                <c:pt idx="22">
                  <c:v>96.25586532932637</c:v>
                </c:pt>
                <c:pt idx="23">
                  <c:v>84.56842002174538</c:v>
                </c:pt>
                <c:pt idx="24">
                  <c:v>100.73580408854644</c:v>
                </c:pt>
                <c:pt idx="25">
                  <c:v>121.80386150065429</c:v>
                </c:pt>
                <c:pt idx="26">
                  <c:v>130.41277911109003</c:v>
                </c:pt>
                <c:pt idx="27">
                  <c:v>117.33811227890034</c:v>
                </c:pt>
                <c:pt idx="28">
                  <c:v>101.10812866406111</c:v>
                </c:pt>
                <c:pt idx="29">
                  <c:v>95.60895427342452</c:v>
                </c:pt>
                <c:pt idx="30">
                  <c:v>105.30733431882804</c:v>
                </c:pt>
                <c:pt idx="31">
                  <c:v>102.9395575212975</c:v>
                </c:pt>
                <c:pt idx="32">
                  <c:v>108.95299655931936</c:v>
                </c:pt>
                <c:pt idx="33">
                  <c:v>101.04675902691187</c:v>
                </c:pt>
                <c:pt idx="34">
                  <c:v>98.665615564409</c:v>
                </c:pt>
                <c:pt idx="35">
                  <c:v>91.3892440907758</c:v>
                </c:pt>
                <c:pt idx="36">
                  <c:v>98.24791084810441</c:v>
                </c:pt>
                <c:pt idx="37">
                  <c:v>108.45970596766324</c:v>
                </c:pt>
                <c:pt idx="38">
                  <c:v>115.5352174569674</c:v>
                </c:pt>
                <c:pt idx="39">
                  <c:v>115.66903627524509</c:v>
                </c:pt>
                <c:pt idx="40">
                  <c:v>111.40949688328826</c:v>
                </c:pt>
                <c:pt idx="41">
                  <c:v>103.55024110421306</c:v>
                </c:pt>
                <c:pt idx="42">
                  <c:v>85.34226709528613</c:v>
                </c:pt>
                <c:pt idx="43">
                  <c:v>67.42969770101719</c:v>
                </c:pt>
                <c:pt idx="44">
                  <c:v>73.68202010848924</c:v>
                </c:pt>
                <c:pt idx="45">
                  <c:v>69.11961512548342</c:v>
                </c:pt>
                <c:pt idx="46">
                  <c:v>56.958869314491835</c:v>
                </c:pt>
              </c:numCache>
            </c:numRef>
          </c:yVal>
          <c:smooth val="0"/>
        </c:ser>
        <c:axId val="30680220"/>
        <c:axId val="7686525"/>
      </c:scatterChart>
      <c:valAx>
        <c:axId val="30680220"/>
        <c:scaling>
          <c:orientation val="minMax"/>
          <c:min val="196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7686525"/>
        <c:crosses val="autoZero"/>
        <c:crossBetween val="midCat"/>
        <c:dispUnits/>
        <c:majorUnit val="10"/>
        <c:minorUnit val="1"/>
      </c:valAx>
      <c:valAx>
        <c:axId val="768652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Days</a:t>
                </a:r>
              </a:p>
            </c:rich>
          </c:tx>
          <c:layout>
            <c:manualLayout>
              <c:xMode val="factor"/>
              <c:yMode val="factor"/>
              <c:x val="-0.00225"/>
              <c:y val="0"/>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30680220"/>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Corn Use for Fuel Ethanol and for Export, 
</a:t>
            </a:r>
            <a:r>
              <a:rPr lang="en-US" cap="none" sz="1400" b="0" i="0" u="none" baseline="0">
                <a:solidFill>
                  <a:srgbClr val="000000"/>
                </a:solidFill>
                <a:latin typeface="Arial"/>
                <a:ea typeface="Arial"/>
                <a:cs typeface="Arial"/>
              </a:rPr>
              <a:t>1980-2006, with Projection to 2007 </a:t>
            </a:r>
          </a:p>
        </c:rich>
      </c:tx>
      <c:layout>
        <c:manualLayout>
          <c:xMode val="factor"/>
          <c:yMode val="factor"/>
          <c:x val="0.00225"/>
          <c:y val="0"/>
        </c:manualLayout>
      </c:layout>
      <c:spPr>
        <a:noFill/>
        <a:ln>
          <a:noFill/>
        </a:ln>
      </c:spPr>
    </c:title>
    <c:plotArea>
      <c:layout>
        <c:manualLayout>
          <c:xMode val="edge"/>
          <c:yMode val="edge"/>
          <c:x val="0.06475"/>
          <c:y val="0.276"/>
          <c:w val="0.91775"/>
          <c:h val="0.6595"/>
        </c:manualLayout>
      </c:layout>
      <c:scatterChart>
        <c:scatterStyle val="lineMarker"/>
        <c:varyColors val="0"/>
        <c:ser>
          <c:idx val="1"/>
          <c:order val="0"/>
          <c:tx>
            <c:v>Ethanol</c:v>
          </c:tx>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7"/>
            <c:spPr>
              <a:ln w="12700">
                <a:solidFill/>
                <a:prstDash val="sysDot"/>
              </a:ln>
            </c:spPr>
            <c:marker>
              <c:symbol val="none"/>
            </c:marker>
          </c:dPt>
          <c:xVal>
            <c:numRef>
              <c:f>'U.S. Corn Production'!$A$6:$A$33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'U.S. Corn Production'!$D$6:$D$33</c:f>
              <c:numCache>
                <c:ptCount val="28"/>
                <c:pt idx="0">
                  <c:v>0.889035</c:v>
                </c:pt>
                <c:pt idx="1">
                  <c:v>2.184486</c:v>
                </c:pt>
                <c:pt idx="2">
                  <c:v>3.55614</c:v>
                </c:pt>
                <c:pt idx="3">
                  <c:v>4.06416</c:v>
                </c:pt>
                <c:pt idx="4">
                  <c:v>5.893032</c:v>
                </c:pt>
                <c:pt idx="5">
                  <c:v>6.883671</c:v>
                </c:pt>
                <c:pt idx="6">
                  <c:v>7.36603599</c:v>
                </c:pt>
                <c:pt idx="7">
                  <c:v>7.090689149999999</c:v>
                </c:pt>
                <c:pt idx="8">
                  <c:v>7.3015174499999995</c:v>
                </c:pt>
                <c:pt idx="9">
                  <c:v>8.16515145</c:v>
                </c:pt>
                <c:pt idx="10">
                  <c:v>8.86672707</c:v>
                </c:pt>
                <c:pt idx="11">
                  <c:v>10.11620226</c:v>
                </c:pt>
                <c:pt idx="12">
                  <c:v>10.80837951</c:v>
                </c:pt>
                <c:pt idx="13">
                  <c:v>11.64026226</c:v>
                </c:pt>
                <c:pt idx="14">
                  <c:v>13.53339879</c:v>
                </c:pt>
                <c:pt idx="15">
                  <c:v>10.05066768</c:v>
                </c:pt>
                <c:pt idx="16">
                  <c:v>10.88991672</c:v>
                </c:pt>
                <c:pt idx="17">
                  <c:v>12.22067511</c:v>
                </c:pt>
                <c:pt idx="18">
                  <c:v>13.355845799999999</c:v>
                </c:pt>
                <c:pt idx="19">
                  <c:v>14.37086976</c:v>
                </c:pt>
                <c:pt idx="20">
                  <c:v>15.941413590000002</c:v>
                </c:pt>
                <c:pt idx="21">
                  <c:v>17.93183595</c:v>
                </c:pt>
                <c:pt idx="22">
                  <c:v>25.2866955</c:v>
                </c:pt>
                <c:pt idx="23">
                  <c:v>29.65693755</c:v>
                </c:pt>
                <c:pt idx="24">
                  <c:v>33.60730107</c:v>
                </c:pt>
                <c:pt idx="25">
                  <c:v>40.6416</c:v>
                </c:pt>
                <c:pt idx="26">
                  <c:v>54.61215</c:v>
                </c:pt>
                <c:pt idx="27">
                  <c:v>69</c:v>
                </c:pt>
              </c:numCache>
            </c:numRef>
          </c:yVal>
          <c:smooth val="0"/>
        </c:ser>
        <c:ser>
          <c:idx val="0"/>
          <c:order val="1"/>
          <c:tx>
            <c:v>Exports</c:v>
          </c:tx>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7"/>
            <c:spPr>
              <a:ln w="12700">
                <a:solidFill/>
                <a:prstDash val="sysDot"/>
              </a:ln>
            </c:spPr>
            <c:marker>
              <c:symbol val="none"/>
            </c:marker>
          </c:dPt>
          <c:xVal>
            <c:numRef>
              <c:f>'U.S. Corn Production'!$A$6:$A$33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'U.S. Corn Production'!$E$6:$E$33</c:f>
              <c:numCache>
                <c:ptCount val="28"/>
                <c:pt idx="0">
                  <c:v>60.737</c:v>
                </c:pt>
                <c:pt idx="1">
                  <c:v>50.72</c:v>
                </c:pt>
                <c:pt idx="2">
                  <c:v>46.264</c:v>
                </c:pt>
                <c:pt idx="3">
                  <c:v>47.917</c:v>
                </c:pt>
                <c:pt idx="4">
                  <c:v>46.999</c:v>
                </c:pt>
                <c:pt idx="5">
                  <c:v>31.176</c:v>
                </c:pt>
                <c:pt idx="6">
                  <c:v>37.911</c:v>
                </c:pt>
                <c:pt idx="7">
                  <c:v>43.599</c:v>
                </c:pt>
                <c:pt idx="8">
                  <c:v>51.525</c:v>
                </c:pt>
                <c:pt idx="9">
                  <c:v>60.132</c:v>
                </c:pt>
                <c:pt idx="10">
                  <c:v>43.858</c:v>
                </c:pt>
                <c:pt idx="11">
                  <c:v>40.233</c:v>
                </c:pt>
                <c:pt idx="12">
                  <c:v>42.249</c:v>
                </c:pt>
                <c:pt idx="13">
                  <c:v>33.741</c:v>
                </c:pt>
                <c:pt idx="14">
                  <c:v>55.311</c:v>
                </c:pt>
                <c:pt idx="15">
                  <c:v>56.589</c:v>
                </c:pt>
                <c:pt idx="16">
                  <c:v>45.655</c:v>
                </c:pt>
                <c:pt idx="17">
                  <c:v>38.214</c:v>
                </c:pt>
                <c:pt idx="18">
                  <c:v>50.401</c:v>
                </c:pt>
                <c:pt idx="19">
                  <c:v>49.191</c:v>
                </c:pt>
                <c:pt idx="20">
                  <c:v>49.313</c:v>
                </c:pt>
                <c:pt idx="21">
                  <c:v>48.383</c:v>
                </c:pt>
                <c:pt idx="22">
                  <c:v>40.334</c:v>
                </c:pt>
                <c:pt idx="23">
                  <c:v>48.258</c:v>
                </c:pt>
                <c:pt idx="24">
                  <c:v>46.079</c:v>
                </c:pt>
                <c:pt idx="25">
                  <c:v>51.437</c:v>
                </c:pt>
                <c:pt idx="26">
                  <c:v>54.613</c:v>
                </c:pt>
                <c:pt idx="27">
                  <c:v>57</c:v>
                </c:pt>
              </c:numCache>
            </c:numRef>
          </c:yVal>
          <c:smooth val="0"/>
        </c:ser>
        <c:axId val="2069862"/>
        <c:axId val="18628759"/>
      </c:scatterChart>
      <c:valAx>
        <c:axId val="2069862"/>
        <c:scaling>
          <c:orientation val="minMax"/>
          <c:min val="198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18628759"/>
        <c:crosses val="autoZero"/>
        <c:crossBetween val="midCat"/>
        <c:dispUnits/>
        <c:majorUnit val="5"/>
        <c:minorUnit val="1"/>
      </c:valAx>
      <c:valAx>
        <c:axId val="18628759"/>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 </a:t>
                </a:r>
              </a:p>
            </c:rich>
          </c:tx>
          <c:layout>
            <c:manualLayout>
              <c:xMode val="factor"/>
              <c:yMode val="factor"/>
              <c:x val="-0.0025"/>
              <c:y val="-0.001"/>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2069862"/>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0.225</cdr:y>
    </cdr:from>
    <cdr:to>
      <cdr:x>0.07075</cdr:x>
      <cdr:y>0.8055</cdr:y>
    </cdr:to>
    <cdr:sp>
      <cdr:nvSpPr>
        <cdr:cNvPr id="1" name="TextBox 1"/>
        <cdr:cNvSpPr txBox="1">
          <a:spLocks noChangeArrowheads="1"/>
        </cdr:cNvSpPr>
      </cdr:nvSpPr>
      <cdr:spPr>
        <a:xfrm>
          <a:off x="123825" y="1123950"/>
          <a:ext cx="295275" cy="2914650"/>
        </a:xfrm>
        <a:prstGeom prst="rect">
          <a:avLst/>
        </a:prstGeom>
        <a:noFill/>
        <a:ln w="9525" cmpd="sng">
          <a:noFill/>
        </a:ln>
      </cdr:spPr>
      <cdr:txBody>
        <a:bodyPr vertOverflow="clip" wrap="square" lIns="0" tIns="0" rIns="0" bIns="0" anchor="ctr" vert="vert270"/>
        <a:p>
          <a:pPr algn="l">
            <a:defRPr/>
          </a:pPr>
          <a:r>
            <a:rPr lang="en-US" cap="none" sz="1200" b="0" i="0" u="none" baseline="0">
              <a:latin typeface="Arial"/>
              <a:ea typeface="Arial"/>
              <a:cs typeface="Arial"/>
            </a:rPr>
            <a:t>Million Gallons</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0.35575</cdr:y>
    </cdr:from>
    <cdr:to>
      <cdr:x>0.0825</cdr:x>
      <cdr:y>0.64925</cdr:y>
    </cdr:to>
    <cdr:sp>
      <cdr:nvSpPr>
        <cdr:cNvPr id="1" name="Text Box 3"/>
        <cdr:cNvSpPr txBox="1">
          <a:spLocks noChangeArrowheads="1"/>
        </cdr:cNvSpPr>
      </cdr:nvSpPr>
      <cdr:spPr>
        <a:xfrm>
          <a:off x="0" y="1781175"/>
          <a:ext cx="485775" cy="1476375"/>
        </a:xfrm>
        <a:prstGeom prst="rect">
          <a:avLst/>
        </a:prstGeom>
        <a:noFill/>
        <a:ln w="1" cmpd="sng">
          <a:noFill/>
        </a:ln>
      </cdr:spPr>
      <cdr:txBody>
        <a:bodyPr vertOverflow="clip" wrap="square" lIns="27432" tIns="22860" rIns="27432" bIns="22860" anchor="ctr" vert="vert270"/>
        <a:p>
          <a:pPr algn="ctr">
            <a:defRPr/>
          </a:pPr>
          <a:r>
            <a:rPr lang="en-US" cap="none" sz="1200" b="0" i="0" u="none" baseline="0">
              <a:solidFill>
                <a:srgbClr val="000000"/>
              </a:solidFill>
              <a:latin typeface="Arial"/>
              <a:ea typeface="Arial"/>
              <a:cs typeface="Arial"/>
            </a:rPr>
            <a:t>Million Tons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0.66325</cdr:x>
      <cdr:y>0.76575</cdr:y>
    </cdr:from>
    <cdr:to>
      <cdr:x>0.921</cdr:x>
      <cdr:y>0.8025</cdr:y>
    </cdr:to>
    <cdr:sp>
      <cdr:nvSpPr>
        <cdr:cNvPr id="1" name="Text Box 3"/>
        <cdr:cNvSpPr txBox="1">
          <a:spLocks noChangeArrowheads="1"/>
        </cdr:cNvSpPr>
      </cdr:nvSpPr>
      <cdr:spPr>
        <a:xfrm>
          <a:off x="3933825" y="3838575"/>
          <a:ext cx="1533525" cy="180975"/>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Corn Used for Fuel Ethanol</a:t>
          </a:r>
        </a:p>
      </cdr:txBody>
    </cdr:sp>
  </cdr:relSizeAnchor>
  <cdr:relSizeAnchor xmlns:cdr="http://schemas.openxmlformats.org/drawingml/2006/chartDrawing">
    <cdr:from>
      <cdr:x>0.59625</cdr:x>
      <cdr:y>0.46925</cdr:y>
    </cdr:from>
    <cdr:to>
      <cdr:x>0.7235</cdr:x>
      <cdr:y>0.506</cdr:y>
    </cdr:to>
    <cdr:sp>
      <cdr:nvSpPr>
        <cdr:cNvPr id="2" name="Text Box 4"/>
        <cdr:cNvSpPr txBox="1">
          <a:spLocks noChangeArrowheads="1"/>
        </cdr:cNvSpPr>
      </cdr:nvSpPr>
      <cdr:spPr>
        <a:xfrm>
          <a:off x="3533775" y="2352675"/>
          <a:ext cx="752475" cy="180975"/>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Corn Exports</a:t>
          </a:r>
        </a:p>
      </cdr:txBody>
    </cdr:sp>
  </cdr:relSizeAnchor>
  <cdr:relSizeAnchor xmlns:cdr="http://schemas.openxmlformats.org/drawingml/2006/chartDrawing">
    <cdr:from>
      <cdr:x>0</cdr:x>
      <cdr:y>0.44075</cdr:y>
    </cdr:from>
    <cdr:to>
      <cdr:x>0.083</cdr:x>
      <cdr:y>0.71375</cdr:y>
    </cdr:to>
    <cdr:sp>
      <cdr:nvSpPr>
        <cdr:cNvPr id="3" name="Text Box 5"/>
        <cdr:cNvSpPr txBox="1">
          <a:spLocks noChangeArrowheads="1"/>
        </cdr:cNvSpPr>
      </cdr:nvSpPr>
      <cdr:spPr>
        <a:xfrm>
          <a:off x="0" y="2209800"/>
          <a:ext cx="495300" cy="1371600"/>
        </a:xfrm>
        <a:prstGeom prst="rect">
          <a:avLst/>
        </a:prstGeom>
        <a:noFill/>
        <a:ln w="1" cmpd="sng">
          <a:noFill/>
        </a:ln>
      </cdr:spPr>
      <cdr:txBody>
        <a:bodyPr vertOverflow="clip" wrap="square" lIns="27432" tIns="22860" rIns="27432" bIns="22860" anchor="ctr" vert="vert270"/>
        <a:p>
          <a:pPr algn="ctr">
            <a:defRPr/>
          </a:pPr>
          <a:r>
            <a:rPr lang="en-US" cap="none" sz="1200" b="0" i="0" u="none" baseline="0">
              <a:solidFill>
                <a:srgbClr val="000000"/>
              </a:solidFill>
              <a:latin typeface="Arial"/>
              <a:ea typeface="Arial"/>
              <a:cs typeface="Arial"/>
            </a:rPr>
            <a:t>Million Tons</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0.2095</cdr:y>
    </cdr:from>
    <cdr:to>
      <cdr:x>0.06225</cdr:x>
      <cdr:y>0.79025</cdr:y>
    </cdr:to>
    <cdr:sp>
      <cdr:nvSpPr>
        <cdr:cNvPr id="1" name="TextBox 1"/>
        <cdr:cNvSpPr txBox="1">
          <a:spLocks noChangeArrowheads="1"/>
        </cdr:cNvSpPr>
      </cdr:nvSpPr>
      <cdr:spPr>
        <a:xfrm>
          <a:off x="76200" y="1047750"/>
          <a:ext cx="295275" cy="2914650"/>
        </a:xfrm>
        <a:prstGeom prst="rect">
          <a:avLst/>
        </a:prstGeom>
        <a:noFill/>
        <a:ln w="9525" cmpd="sng">
          <a:noFill/>
        </a:ln>
      </cdr:spPr>
      <cdr:txBody>
        <a:bodyPr vertOverflow="clip" wrap="square" lIns="0" tIns="0" rIns="0" bIns="0" anchor="ctr" vert="vert270"/>
        <a:p>
          <a:pPr algn="l">
            <a:defRPr/>
          </a:pPr>
          <a:r>
            <a:rPr lang="en-US" cap="none" sz="1200" b="0" i="0" u="none" baseline="0">
              <a:latin typeface="Arial"/>
              <a:ea typeface="Arial"/>
              <a:cs typeface="Arial"/>
            </a:rPr>
            <a:t>Million Gallons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0.36575</cdr:y>
    </cdr:from>
    <cdr:to>
      <cdr:x>0.081</cdr:x>
      <cdr:y>0.65875</cdr:y>
    </cdr:to>
    <cdr:sp>
      <cdr:nvSpPr>
        <cdr:cNvPr id="1" name="Text Box 1"/>
        <cdr:cNvSpPr txBox="1">
          <a:spLocks noChangeArrowheads="1"/>
        </cdr:cNvSpPr>
      </cdr:nvSpPr>
      <cdr:spPr>
        <a:xfrm>
          <a:off x="0" y="1828800"/>
          <a:ext cx="476250" cy="1466850"/>
        </a:xfrm>
        <a:prstGeom prst="rect">
          <a:avLst/>
        </a:prstGeom>
        <a:noFill/>
        <a:ln w="1" cmpd="sng">
          <a:noFill/>
        </a:ln>
      </cdr:spPr>
      <cdr:txBody>
        <a:bodyPr vertOverflow="clip" wrap="square" lIns="27432" tIns="22860" rIns="27432" bIns="22860" anchor="ctr" vert="vert270"/>
        <a:p>
          <a:pPr algn="ctr">
            <a:defRPr/>
          </a:pPr>
          <a:r>
            <a:rPr lang="en-US" cap="none" sz="1200" b="0" i="0" u="none" baseline="0">
              <a:solidFill>
                <a:srgbClr val="000000"/>
              </a:solidFill>
              <a:latin typeface="Arial"/>
              <a:ea typeface="Arial"/>
              <a:cs typeface="Arial"/>
            </a:rPr>
            <a:t>Million Tons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0.34675</cdr:y>
    </cdr:from>
    <cdr:to>
      <cdr:x>0.07675</cdr:x>
      <cdr:y>0.64675</cdr:y>
    </cdr:to>
    <cdr:sp>
      <cdr:nvSpPr>
        <cdr:cNvPr id="1" name="Text Box 1"/>
        <cdr:cNvSpPr txBox="1">
          <a:spLocks noChangeArrowheads="1"/>
        </cdr:cNvSpPr>
      </cdr:nvSpPr>
      <cdr:spPr>
        <a:xfrm>
          <a:off x="0" y="1733550"/>
          <a:ext cx="457200" cy="1504950"/>
        </a:xfrm>
        <a:prstGeom prst="rect">
          <a:avLst/>
        </a:prstGeom>
        <a:noFill/>
        <a:ln w="1" cmpd="sng">
          <a:noFill/>
        </a:ln>
      </cdr:spPr>
      <cdr:txBody>
        <a:bodyPr vertOverflow="clip" wrap="square" lIns="27432" tIns="22860" rIns="27432" bIns="22860" anchor="ctr" vert="vert270"/>
        <a:p>
          <a:pPr algn="ctr">
            <a:defRPr/>
          </a:pPr>
          <a:r>
            <a:rPr lang="en-US" cap="none" sz="1200" b="0" i="0" u="none" baseline="0">
              <a:solidFill>
                <a:srgbClr val="000000"/>
              </a:solidFill>
              <a:latin typeface="Arial"/>
              <a:ea typeface="Arial"/>
              <a:cs typeface="Arial"/>
            </a:rPr>
            <a:t>Million Tons</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40"/>
  <sheetViews>
    <sheetView tabSelected="1" zoomScaleSheetLayoutView="85" workbookViewId="0" topLeftCell="A1">
      <selection activeCell="A1" sqref="A1"/>
    </sheetView>
  </sheetViews>
  <sheetFormatPr defaultColWidth="9.140625" defaultRowHeight="12.75"/>
  <cols>
    <col min="1" max="1" width="9.140625" style="3" customWidth="1"/>
    <col min="2" max="2" width="16.7109375" style="13" customWidth="1"/>
    <col min="3" max="3" width="20.8515625" style="0" customWidth="1"/>
  </cols>
  <sheetData>
    <row r="1" ht="12.75">
      <c r="A1" s="2" t="s">
        <v>70</v>
      </c>
    </row>
    <row r="3" spans="1:3" s="5" customFormat="1" ht="12.75">
      <c r="A3" s="4" t="s">
        <v>71</v>
      </c>
      <c r="B3" s="12" t="s">
        <v>78</v>
      </c>
      <c r="C3" s="12" t="s">
        <v>78</v>
      </c>
    </row>
    <row r="4" spans="1:3" s="7" customFormat="1" ht="12.75">
      <c r="A4" s="6"/>
      <c r="B4" s="26" t="s">
        <v>82</v>
      </c>
      <c r="C4" s="26" t="s">
        <v>83</v>
      </c>
    </row>
    <row r="5" spans="2:3" ht="12.75">
      <c r="B5" s="10"/>
      <c r="C5" s="7"/>
    </row>
    <row r="6" spans="1:3" ht="12.75">
      <c r="A6" s="3">
        <v>1975</v>
      </c>
      <c r="B6" s="9">
        <v>556</v>
      </c>
      <c r="C6" s="13">
        <f>B6*0.264172051</f>
        <v>146.87966035600002</v>
      </c>
    </row>
    <row r="7" spans="1:3" ht="12.75">
      <c r="A7" s="3">
        <f>A6+1</f>
        <v>1976</v>
      </c>
      <c r="B7" s="13">
        <v>664</v>
      </c>
      <c r="C7" s="13">
        <f aca="true" t="shared" si="0" ref="C7:C36">B7*0.264172051</f>
        <v>175.410241864</v>
      </c>
    </row>
    <row r="8" spans="1:3" ht="12.75">
      <c r="A8" s="3">
        <f aca="true" t="shared" si="1" ref="A8:A32">A7+1</f>
        <v>1977</v>
      </c>
      <c r="B8" s="13">
        <v>1470</v>
      </c>
      <c r="C8" s="13">
        <f t="shared" si="0"/>
        <v>388.33291497000005</v>
      </c>
    </row>
    <row r="9" spans="1:3" ht="12.75">
      <c r="A9" s="3">
        <f t="shared" si="1"/>
        <v>1978</v>
      </c>
      <c r="B9" s="13">
        <v>2529</v>
      </c>
      <c r="C9" s="13">
        <f t="shared" si="0"/>
        <v>668.091116979</v>
      </c>
    </row>
    <row r="10" spans="1:3" ht="12.75">
      <c r="A10" s="3">
        <f t="shared" si="1"/>
        <v>1979</v>
      </c>
      <c r="B10" s="13">
        <v>3533</v>
      </c>
      <c r="C10" s="13">
        <f t="shared" si="0"/>
        <v>933.3198561830001</v>
      </c>
    </row>
    <row r="11" spans="1:3" ht="12.75">
      <c r="A11" s="3">
        <f t="shared" si="1"/>
        <v>1980</v>
      </c>
      <c r="B11" s="13">
        <v>4368</v>
      </c>
      <c r="C11" s="13">
        <f t="shared" si="0"/>
        <v>1153.9035187680001</v>
      </c>
    </row>
    <row r="12" spans="1:3" ht="12.75">
      <c r="A12" s="3">
        <f t="shared" si="1"/>
        <v>1981</v>
      </c>
      <c r="B12" s="13">
        <v>4977</v>
      </c>
      <c r="C12" s="13">
        <f t="shared" si="0"/>
        <v>1314.784297827</v>
      </c>
    </row>
    <row r="13" spans="1:3" ht="12.75">
      <c r="A13" s="3">
        <f t="shared" si="1"/>
        <v>1982</v>
      </c>
      <c r="B13" s="13">
        <v>7149</v>
      </c>
      <c r="C13" s="13">
        <f t="shared" si="0"/>
        <v>1888.565992599</v>
      </c>
    </row>
    <row r="14" spans="1:3" ht="12.75">
      <c r="A14" s="3">
        <f t="shared" si="1"/>
        <v>1983</v>
      </c>
      <c r="B14" s="13">
        <v>9280</v>
      </c>
      <c r="C14" s="13">
        <f t="shared" si="0"/>
        <v>2451.51663328</v>
      </c>
    </row>
    <row r="15" spans="1:3" ht="12.75">
      <c r="A15" s="3">
        <f t="shared" si="1"/>
        <v>1984</v>
      </c>
      <c r="B15" s="13">
        <v>12880</v>
      </c>
      <c r="C15" s="13">
        <f t="shared" si="0"/>
        <v>3402.5360168800003</v>
      </c>
    </row>
    <row r="16" spans="1:3" ht="12.75">
      <c r="A16" s="3">
        <f t="shared" si="1"/>
        <v>1985</v>
      </c>
      <c r="B16" s="13">
        <v>14129</v>
      </c>
      <c r="C16" s="13">
        <f t="shared" si="0"/>
        <v>3732.486908579</v>
      </c>
    </row>
    <row r="17" spans="1:3" ht="12.75">
      <c r="A17" s="3">
        <f t="shared" si="1"/>
        <v>1986</v>
      </c>
      <c r="B17" s="13">
        <v>13193</v>
      </c>
      <c r="C17" s="13">
        <f t="shared" si="0"/>
        <v>3485.2218688430003</v>
      </c>
    </row>
    <row r="18" spans="1:3" ht="12.75">
      <c r="A18" s="3">
        <f t="shared" si="1"/>
        <v>1987</v>
      </c>
      <c r="B18" s="13">
        <v>14599</v>
      </c>
      <c r="C18" s="13">
        <f t="shared" si="0"/>
        <v>3856.6477725490004</v>
      </c>
    </row>
    <row r="19" spans="1:3" ht="12.75">
      <c r="A19" s="3">
        <f t="shared" si="1"/>
        <v>1988</v>
      </c>
      <c r="B19" s="13">
        <v>14902</v>
      </c>
      <c r="C19" s="13">
        <f t="shared" si="0"/>
        <v>3936.6919040020002</v>
      </c>
    </row>
    <row r="20" spans="1:3" ht="12.75">
      <c r="A20" s="3">
        <f t="shared" si="1"/>
        <v>1989</v>
      </c>
      <c r="B20" s="13">
        <v>15191</v>
      </c>
      <c r="C20" s="13">
        <f t="shared" si="0"/>
        <v>4013.037626741</v>
      </c>
    </row>
    <row r="21" spans="1:3" ht="12.75">
      <c r="A21" s="3">
        <f t="shared" si="1"/>
        <v>1990</v>
      </c>
      <c r="B21" s="13">
        <v>15190</v>
      </c>
      <c r="C21" s="13">
        <f t="shared" si="0"/>
        <v>4012.77345469</v>
      </c>
    </row>
    <row r="22" spans="1:3" ht="12.75">
      <c r="A22" s="3">
        <f t="shared" si="1"/>
        <v>1991</v>
      </c>
      <c r="B22" s="13">
        <v>16348</v>
      </c>
      <c r="C22" s="13">
        <f t="shared" si="0"/>
        <v>4318.684689748</v>
      </c>
    </row>
    <row r="23" spans="1:3" ht="12.75">
      <c r="A23" s="3">
        <f t="shared" si="1"/>
        <v>1992</v>
      </c>
      <c r="B23" s="13">
        <v>15850</v>
      </c>
      <c r="C23" s="13">
        <f t="shared" si="0"/>
        <v>4187.12700835</v>
      </c>
    </row>
    <row r="24" spans="1:3" ht="12.75">
      <c r="A24" s="3">
        <f t="shared" si="1"/>
        <v>1993</v>
      </c>
      <c r="B24" s="13">
        <v>15839</v>
      </c>
      <c r="C24" s="13">
        <f t="shared" si="0"/>
        <v>4184.221115789001</v>
      </c>
    </row>
    <row r="25" spans="1:3" ht="12.75">
      <c r="A25" s="3">
        <f t="shared" si="1"/>
        <v>1994</v>
      </c>
      <c r="B25" s="13">
        <v>16802</v>
      </c>
      <c r="C25" s="13">
        <f t="shared" si="0"/>
        <v>4438.618800902001</v>
      </c>
    </row>
    <row r="26" spans="1:3" ht="12.75">
      <c r="A26" s="3">
        <f t="shared" si="1"/>
        <v>1995</v>
      </c>
      <c r="B26" s="13">
        <v>17970</v>
      </c>
      <c r="C26" s="13">
        <f t="shared" si="0"/>
        <v>4747.17175647</v>
      </c>
    </row>
    <row r="27" spans="1:3" ht="12.75">
      <c r="A27" s="3">
        <f t="shared" si="1"/>
        <v>1996</v>
      </c>
      <c r="B27" s="13">
        <v>18688</v>
      </c>
      <c r="C27" s="13">
        <f t="shared" si="0"/>
        <v>4936.847289088</v>
      </c>
    </row>
    <row r="28" spans="1:3" ht="12.75">
      <c r="A28" s="3">
        <f t="shared" si="1"/>
        <v>1997</v>
      </c>
      <c r="B28" s="13">
        <v>20452</v>
      </c>
      <c r="C28" s="13">
        <f t="shared" si="0"/>
        <v>5402.846787052001</v>
      </c>
    </row>
    <row r="29" spans="1:3" ht="12.75">
      <c r="A29" s="3">
        <f t="shared" si="1"/>
        <v>1998</v>
      </c>
      <c r="B29" s="13">
        <v>19147</v>
      </c>
      <c r="C29" s="13">
        <f t="shared" si="0"/>
        <v>5058.102260497</v>
      </c>
    </row>
    <row r="30" spans="1:3" ht="12.75">
      <c r="A30" s="3">
        <f t="shared" si="1"/>
        <v>1999</v>
      </c>
      <c r="B30" s="13">
        <v>18671</v>
      </c>
      <c r="C30" s="13">
        <f t="shared" si="0"/>
        <v>4932.356364221</v>
      </c>
    </row>
    <row r="31" spans="1:3" ht="12.75">
      <c r="A31" s="3">
        <f t="shared" si="1"/>
        <v>2000</v>
      </c>
      <c r="B31" s="13">
        <v>17315</v>
      </c>
      <c r="C31" s="13">
        <f t="shared" si="0"/>
        <v>4574.139063065</v>
      </c>
    </row>
    <row r="32" spans="1:3" ht="12.75">
      <c r="A32" s="3">
        <f t="shared" si="1"/>
        <v>2001</v>
      </c>
      <c r="B32" s="13">
        <v>18676</v>
      </c>
      <c r="C32" s="13">
        <f t="shared" si="0"/>
        <v>4933.677224476</v>
      </c>
    </row>
    <row r="33" spans="1:3" ht="12.75">
      <c r="A33" s="3">
        <f>A32+1</f>
        <v>2002</v>
      </c>
      <c r="B33" s="13">
        <v>21715</v>
      </c>
      <c r="C33" s="13">
        <f t="shared" si="0"/>
        <v>5736.4960874650005</v>
      </c>
    </row>
    <row r="34" spans="1:3" ht="12.75">
      <c r="A34" s="3">
        <f>A33+1</f>
        <v>2003</v>
      </c>
      <c r="B34" s="13">
        <v>27331</v>
      </c>
      <c r="C34" s="13">
        <f t="shared" si="0"/>
        <v>7220.086325881</v>
      </c>
    </row>
    <row r="35" spans="1:3" ht="12.75">
      <c r="A35" s="3">
        <f>A34+1</f>
        <v>2004</v>
      </c>
      <c r="B35" s="13">
        <v>30632</v>
      </c>
      <c r="C35" s="13">
        <f t="shared" si="0"/>
        <v>8092.118266232001</v>
      </c>
    </row>
    <row r="36" spans="1:3" ht="12.75">
      <c r="A36" s="3">
        <f>A35+1</f>
        <v>2005</v>
      </c>
      <c r="B36" s="14">
        <v>44874.6</v>
      </c>
      <c r="C36" s="15">
        <f t="shared" si="0"/>
        <v>11854.6151198046</v>
      </c>
    </row>
    <row r="37" spans="1:2" s="5" customFormat="1" ht="12.75">
      <c r="A37" s="4"/>
      <c r="B37" s="18"/>
    </row>
    <row r="38" spans="1:5" ht="66.75" customHeight="1">
      <c r="A38" s="50" t="s">
        <v>86</v>
      </c>
      <c r="B38" s="50"/>
      <c r="C38" s="50"/>
      <c r="D38" s="50"/>
      <c r="E38" s="50"/>
    </row>
    <row r="40" ht="12.75">
      <c r="A40" s="3" t="s">
        <v>137</v>
      </c>
    </row>
  </sheetData>
  <mergeCells count="1">
    <mergeCell ref="A38:E38"/>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41"/>
  <dimension ref="A1:E55"/>
  <sheetViews>
    <sheetView zoomScale="85" zoomScaleNormal="85" workbookViewId="0" topLeftCell="A1">
      <selection activeCell="A1" sqref="A1:F1"/>
    </sheetView>
  </sheetViews>
  <sheetFormatPr defaultColWidth="8.8515625" defaultRowHeight="12.75"/>
  <cols>
    <col min="1" max="1" width="9.140625" style="3" customWidth="1"/>
    <col min="2" max="2" width="16.7109375" style="0" bestFit="1" customWidth="1"/>
    <col min="3" max="3" width="16.7109375" style="0" customWidth="1"/>
    <col min="4" max="4" width="19.00390625" style="0" bestFit="1" customWidth="1"/>
    <col min="5" max="16384" width="11.421875" style="0" customWidth="1"/>
  </cols>
  <sheetData>
    <row r="1" ht="12.75">
      <c r="A1" s="2" t="s">
        <v>126</v>
      </c>
    </row>
    <row r="3" spans="1:4" s="5" customFormat="1" ht="12.75">
      <c r="A3" s="4" t="s">
        <v>71</v>
      </c>
      <c r="B3" s="35" t="s">
        <v>123</v>
      </c>
      <c r="C3" s="55" t="s">
        <v>127</v>
      </c>
      <c r="D3" s="55"/>
    </row>
    <row r="4" spans="2:4" ht="12.75">
      <c r="B4" s="24" t="s">
        <v>125</v>
      </c>
      <c r="C4" s="45" t="s">
        <v>125</v>
      </c>
      <c r="D4" s="24" t="s">
        <v>128</v>
      </c>
    </row>
    <row r="6" spans="1:4" ht="12.75">
      <c r="A6" s="3">
        <v>1960</v>
      </c>
      <c r="B6" s="13">
        <v>815.354</v>
      </c>
      <c r="C6" s="13">
        <v>203.11</v>
      </c>
      <c r="D6" s="13">
        <f>C6/B6*365</f>
        <v>90.92388091552871</v>
      </c>
    </row>
    <row r="7" spans="1:4" ht="12.75">
      <c r="A7" s="3">
        <f aca="true" t="shared" si="0" ref="A7:A52">A6+1</f>
        <v>1961</v>
      </c>
      <c r="B7" s="13">
        <v>816.802</v>
      </c>
      <c r="C7" s="13">
        <v>181.979</v>
      </c>
      <c r="D7" s="13">
        <f aca="true" t="shared" si="1" ref="D7:D52">C7/B7*365</f>
        <v>81.31999554359564</v>
      </c>
    </row>
    <row r="8" spans="1:4" ht="12.75">
      <c r="A8" s="3">
        <f t="shared" si="0"/>
        <v>1962</v>
      </c>
      <c r="B8" s="13">
        <v>837.79</v>
      </c>
      <c r="C8" s="13">
        <v>189.795</v>
      </c>
      <c r="D8" s="13">
        <f t="shared" si="1"/>
        <v>82.68799460485324</v>
      </c>
    </row>
    <row r="9" spans="1:4" ht="12.75">
      <c r="A9" s="3">
        <f t="shared" si="0"/>
        <v>1963</v>
      </c>
      <c r="B9" s="13">
        <v>852.14</v>
      </c>
      <c r="C9" s="13">
        <v>192.646</v>
      </c>
      <c r="D9" s="13">
        <f t="shared" si="1"/>
        <v>82.516710869106</v>
      </c>
    </row>
    <row r="10" spans="1:4" ht="12.75">
      <c r="A10" s="3">
        <f t="shared" si="0"/>
        <v>1964</v>
      </c>
      <c r="B10" s="13">
        <v>895.825</v>
      </c>
      <c r="C10" s="13">
        <v>193.773</v>
      </c>
      <c r="D10" s="13">
        <f t="shared" si="1"/>
        <v>78.9519660648006</v>
      </c>
    </row>
    <row r="11" spans="1:4" ht="12.75">
      <c r="A11" s="3">
        <f t="shared" si="0"/>
        <v>1965</v>
      </c>
      <c r="B11" s="13">
        <v>932.062</v>
      </c>
      <c r="C11" s="13">
        <v>159.141</v>
      </c>
      <c r="D11" s="13">
        <f t="shared" si="1"/>
        <v>62.32038748495272</v>
      </c>
    </row>
    <row r="12" spans="1:4" ht="12.75">
      <c r="A12" s="3">
        <f t="shared" si="0"/>
        <v>1966</v>
      </c>
      <c r="B12" s="13">
        <v>956.596</v>
      </c>
      <c r="C12" s="13">
        <v>189.474</v>
      </c>
      <c r="D12" s="13">
        <f t="shared" si="1"/>
        <v>72.2959431149618</v>
      </c>
    </row>
    <row r="13" spans="1:4" ht="12.75">
      <c r="A13" s="3">
        <f t="shared" si="0"/>
        <v>1967</v>
      </c>
      <c r="B13" s="13">
        <v>987.607</v>
      </c>
      <c r="C13" s="13">
        <v>213.316</v>
      </c>
      <c r="D13" s="13">
        <f t="shared" si="1"/>
        <v>78.83737154556418</v>
      </c>
    </row>
    <row r="14" spans="1:4" ht="12.75">
      <c r="A14" s="3">
        <f t="shared" si="0"/>
        <v>1968</v>
      </c>
      <c r="B14" s="13">
        <v>1020.053</v>
      </c>
      <c r="C14" s="13">
        <v>243.671</v>
      </c>
      <c r="D14" s="13">
        <f t="shared" si="1"/>
        <v>87.19146456115514</v>
      </c>
    </row>
    <row r="15" spans="1:4" ht="12.75">
      <c r="A15" s="3">
        <f t="shared" si="0"/>
        <v>1969</v>
      </c>
      <c r="B15" s="13">
        <v>1068.787</v>
      </c>
      <c r="C15" s="13">
        <v>227.781</v>
      </c>
      <c r="D15" s="13">
        <f t="shared" si="1"/>
        <v>77.7891806318752</v>
      </c>
    </row>
    <row r="16" spans="1:4" ht="12.75">
      <c r="A16" s="3">
        <f t="shared" si="0"/>
        <v>1970</v>
      </c>
      <c r="B16" s="13">
        <v>1108.029</v>
      </c>
      <c r="C16" s="13">
        <v>192.883</v>
      </c>
      <c r="D16" s="13">
        <f t="shared" si="1"/>
        <v>63.538314430398486</v>
      </c>
    </row>
    <row r="17" spans="1:4" ht="12.75">
      <c r="A17" s="3">
        <f t="shared" si="0"/>
        <v>1971</v>
      </c>
      <c r="B17" s="13">
        <v>1150.046</v>
      </c>
      <c r="C17" s="13">
        <v>217.525</v>
      </c>
      <c r="D17" s="13">
        <f t="shared" si="1"/>
        <v>69.0377819669822</v>
      </c>
    </row>
    <row r="18" spans="1:4" ht="12.75">
      <c r="A18" s="3">
        <f t="shared" si="0"/>
        <v>1972</v>
      </c>
      <c r="B18" s="13">
        <v>1173.677</v>
      </c>
      <c r="C18" s="13">
        <v>180.277</v>
      </c>
      <c r="D18" s="13">
        <f t="shared" si="1"/>
        <v>56.06406617834378</v>
      </c>
    </row>
    <row r="19" spans="1:4" ht="12.75">
      <c r="A19" s="3">
        <f t="shared" si="0"/>
        <v>1973</v>
      </c>
      <c r="B19" s="13">
        <v>1229.864</v>
      </c>
      <c r="C19" s="13">
        <v>191.78</v>
      </c>
      <c r="D19" s="13">
        <f t="shared" si="1"/>
        <v>56.91661842285001</v>
      </c>
    </row>
    <row r="20" spans="1:4" ht="12.75">
      <c r="A20" s="3">
        <f t="shared" si="0"/>
        <v>1974</v>
      </c>
      <c r="B20" s="13">
        <v>1190.51</v>
      </c>
      <c r="C20" s="13">
        <v>198.933</v>
      </c>
      <c r="D20" s="13">
        <f t="shared" si="1"/>
        <v>60.991125652031485</v>
      </c>
    </row>
    <row r="21" spans="1:4" ht="12.75">
      <c r="A21" s="3">
        <f t="shared" si="0"/>
        <v>1975</v>
      </c>
      <c r="B21" s="13">
        <v>1212.115</v>
      </c>
      <c r="C21" s="13">
        <v>218.928</v>
      </c>
      <c r="D21" s="13">
        <f t="shared" si="1"/>
        <v>65.92503186578831</v>
      </c>
    </row>
    <row r="22" spans="1:4" ht="12.75">
      <c r="A22" s="3">
        <f t="shared" si="0"/>
        <v>1976</v>
      </c>
      <c r="B22" s="13">
        <v>1273.217</v>
      </c>
      <c r="C22" s="13">
        <v>279.947</v>
      </c>
      <c r="D22" s="13">
        <f t="shared" si="1"/>
        <v>80.2539197952902</v>
      </c>
    </row>
    <row r="23" spans="1:4" ht="12.75">
      <c r="A23" s="3">
        <f t="shared" si="0"/>
        <v>1977</v>
      </c>
      <c r="B23" s="13">
        <v>1319.955</v>
      </c>
      <c r="C23" s="13">
        <v>277.978</v>
      </c>
      <c r="D23" s="13">
        <f t="shared" si="1"/>
        <v>76.8677492793315</v>
      </c>
    </row>
    <row r="24" spans="1:4" ht="12.75">
      <c r="A24" s="3">
        <f t="shared" si="0"/>
        <v>1978</v>
      </c>
      <c r="B24" s="13">
        <v>1380.421</v>
      </c>
      <c r="C24" s="13">
        <v>333.022</v>
      </c>
      <c r="D24" s="13">
        <f t="shared" si="1"/>
        <v>88.05504262829963</v>
      </c>
    </row>
    <row r="25" spans="1:4" ht="12.75">
      <c r="A25" s="3">
        <f t="shared" si="0"/>
        <v>1979</v>
      </c>
      <c r="B25" s="13">
        <v>1416.397</v>
      </c>
      <c r="C25" s="13">
        <v>327.733</v>
      </c>
      <c r="D25" s="13">
        <f t="shared" si="1"/>
        <v>84.45551988602067</v>
      </c>
    </row>
    <row r="26" spans="1:4" ht="12.75">
      <c r="A26" s="3">
        <f t="shared" si="0"/>
        <v>1980</v>
      </c>
      <c r="B26" s="13">
        <v>1440.033</v>
      </c>
      <c r="C26" s="13">
        <v>307.854</v>
      </c>
      <c r="D26" s="13">
        <f t="shared" si="1"/>
        <v>78.03064929762027</v>
      </c>
    </row>
    <row r="27" spans="1:4" ht="12.75">
      <c r="A27" s="3">
        <f t="shared" si="0"/>
        <v>1981</v>
      </c>
      <c r="B27" s="13">
        <v>1457.943</v>
      </c>
      <c r="C27" s="13">
        <v>331.476</v>
      </c>
      <c r="D27" s="13">
        <f t="shared" si="1"/>
        <v>82.98591920260257</v>
      </c>
    </row>
    <row r="28" spans="1:4" ht="12.75">
      <c r="A28" s="3">
        <f t="shared" si="0"/>
        <v>1982</v>
      </c>
      <c r="B28" s="13">
        <v>1474.768</v>
      </c>
      <c r="C28" s="13">
        <v>388.918</v>
      </c>
      <c r="D28" s="13">
        <f t="shared" si="1"/>
        <v>96.25586532932637</v>
      </c>
    </row>
    <row r="29" spans="1:4" ht="12.75">
      <c r="A29" s="3">
        <f t="shared" si="0"/>
        <v>1983</v>
      </c>
      <c r="B29" s="13">
        <v>1501.008</v>
      </c>
      <c r="C29" s="13">
        <v>347.775</v>
      </c>
      <c r="D29" s="13">
        <f t="shared" si="1"/>
        <v>84.56842002174538</v>
      </c>
    </row>
    <row r="30" spans="1:4" ht="12.75">
      <c r="A30" s="3">
        <f t="shared" si="0"/>
        <v>1984</v>
      </c>
      <c r="B30" s="13">
        <v>1549.108</v>
      </c>
      <c r="C30" s="13">
        <v>427.536</v>
      </c>
      <c r="D30" s="13">
        <f t="shared" si="1"/>
        <v>100.73580408854644</v>
      </c>
    </row>
    <row r="31" spans="1:4" ht="12.75">
      <c r="A31" s="3">
        <f t="shared" si="0"/>
        <v>1985</v>
      </c>
      <c r="B31" s="13">
        <v>1552.816</v>
      </c>
      <c r="C31" s="13">
        <v>518.189</v>
      </c>
      <c r="D31" s="13">
        <f t="shared" si="1"/>
        <v>121.80386150065429</v>
      </c>
    </row>
    <row r="32" spans="1:4" ht="12.75">
      <c r="A32" s="3">
        <f t="shared" si="0"/>
        <v>1986</v>
      </c>
      <c r="B32" s="13">
        <v>1601.692</v>
      </c>
      <c r="C32" s="13">
        <v>572.277</v>
      </c>
      <c r="D32" s="13">
        <f t="shared" si="1"/>
        <v>130.41277911109003</v>
      </c>
    </row>
    <row r="33" spans="1:4" ht="12.75">
      <c r="A33" s="3">
        <f t="shared" si="0"/>
        <v>1987</v>
      </c>
      <c r="B33" s="13">
        <v>1640.041</v>
      </c>
      <c r="C33" s="13">
        <v>527.231</v>
      </c>
      <c r="D33" s="13">
        <f t="shared" si="1"/>
        <v>117.33811227890034</v>
      </c>
    </row>
    <row r="34" spans="1:4" ht="12.75">
      <c r="A34" s="3">
        <f t="shared" si="0"/>
        <v>1988</v>
      </c>
      <c r="B34" s="13">
        <v>1621.152</v>
      </c>
      <c r="C34" s="13">
        <v>449.073</v>
      </c>
      <c r="D34" s="13">
        <f t="shared" si="1"/>
        <v>101.10812866406111</v>
      </c>
    </row>
    <row r="35" spans="1:4" ht="12.75">
      <c r="A35" s="3">
        <f t="shared" si="0"/>
        <v>1989</v>
      </c>
      <c r="B35" s="13">
        <v>1677.121</v>
      </c>
      <c r="C35" s="13">
        <v>439.309</v>
      </c>
      <c r="D35" s="13">
        <f t="shared" si="1"/>
        <v>95.60895427342452</v>
      </c>
    </row>
    <row r="36" spans="1:4" ht="12.75">
      <c r="A36" s="3">
        <f t="shared" si="0"/>
        <v>1990</v>
      </c>
      <c r="B36" s="13">
        <v>1706.757</v>
      </c>
      <c r="C36" s="13">
        <v>492.422</v>
      </c>
      <c r="D36" s="13">
        <f t="shared" si="1"/>
        <v>105.30733431882804</v>
      </c>
    </row>
    <row r="37" spans="1:4" ht="12.75">
      <c r="A37" s="3">
        <f t="shared" si="0"/>
        <v>1991</v>
      </c>
      <c r="B37" s="13">
        <v>1713.348</v>
      </c>
      <c r="C37" s="13">
        <v>483.209</v>
      </c>
      <c r="D37" s="13">
        <f t="shared" si="1"/>
        <v>102.9395575212975</v>
      </c>
    </row>
    <row r="38" spans="1:4" ht="12.75">
      <c r="A38" s="3">
        <f t="shared" si="0"/>
        <v>1992</v>
      </c>
      <c r="B38" s="13">
        <v>1736.575</v>
      </c>
      <c r="C38" s="13">
        <v>518.37</v>
      </c>
      <c r="D38" s="13">
        <f t="shared" si="1"/>
        <v>108.95299655931936</v>
      </c>
    </row>
    <row r="39" spans="1:4" ht="12.75">
      <c r="A39" s="3">
        <f t="shared" si="0"/>
        <v>1993</v>
      </c>
      <c r="B39" s="13">
        <v>1739.493</v>
      </c>
      <c r="C39" s="13">
        <v>481.562</v>
      </c>
      <c r="D39" s="13">
        <f t="shared" si="1"/>
        <v>101.04675902691187</v>
      </c>
    </row>
    <row r="40" spans="1:4" ht="12.75">
      <c r="A40" s="3">
        <f t="shared" si="0"/>
        <v>1994</v>
      </c>
      <c r="B40" s="13">
        <v>1762.277</v>
      </c>
      <c r="C40" s="13">
        <v>476.373</v>
      </c>
      <c r="D40" s="13">
        <f t="shared" si="1"/>
        <v>98.665615564409</v>
      </c>
    </row>
    <row r="41" spans="1:4" ht="12.75">
      <c r="A41" s="3">
        <f t="shared" si="0"/>
        <v>1995</v>
      </c>
      <c r="B41" s="13">
        <v>1739.23</v>
      </c>
      <c r="C41" s="13">
        <v>435.471</v>
      </c>
      <c r="D41" s="13">
        <f t="shared" si="1"/>
        <v>91.3892440907758</v>
      </c>
    </row>
    <row r="42" spans="1:4" ht="12.75">
      <c r="A42" s="3">
        <f t="shared" si="0"/>
        <v>1996</v>
      </c>
      <c r="B42" s="13">
        <v>1808.15</v>
      </c>
      <c r="C42" s="13">
        <v>486.704</v>
      </c>
      <c r="D42" s="13">
        <f t="shared" si="1"/>
        <v>98.24791084810441</v>
      </c>
    </row>
    <row r="43" spans="1:4" ht="12.75">
      <c r="A43" s="3">
        <f t="shared" si="0"/>
        <v>1997</v>
      </c>
      <c r="B43" s="13">
        <v>1820.344</v>
      </c>
      <c r="C43" s="13">
        <v>540.915</v>
      </c>
      <c r="D43" s="13">
        <f t="shared" si="1"/>
        <v>108.45970596766324</v>
      </c>
    </row>
    <row r="44" spans="1:4" ht="12.75">
      <c r="A44" s="3">
        <f t="shared" si="0"/>
        <v>1998</v>
      </c>
      <c r="B44" s="13">
        <v>1834.133</v>
      </c>
      <c r="C44" s="13">
        <v>580.567</v>
      </c>
      <c r="D44" s="13">
        <f t="shared" si="1"/>
        <v>115.5352174569674</v>
      </c>
    </row>
    <row r="45" spans="1:4" ht="12.75">
      <c r="A45" s="3">
        <f t="shared" si="0"/>
        <v>1999</v>
      </c>
      <c r="B45" s="13">
        <v>1853.33</v>
      </c>
      <c r="C45" s="13">
        <v>587.323</v>
      </c>
      <c r="D45" s="13">
        <f t="shared" si="1"/>
        <v>115.66903627524509</v>
      </c>
    </row>
    <row r="46" spans="1:4" ht="12.75">
      <c r="A46" s="3">
        <f t="shared" si="0"/>
        <v>2000</v>
      </c>
      <c r="B46" s="13">
        <v>1856.925</v>
      </c>
      <c r="C46" s="13">
        <v>566.792</v>
      </c>
      <c r="D46" s="13">
        <f t="shared" si="1"/>
        <v>111.40949688328826</v>
      </c>
    </row>
    <row r="47" spans="1:4" ht="12.75">
      <c r="A47" s="3">
        <f t="shared" si="0"/>
        <v>2001</v>
      </c>
      <c r="B47" s="13">
        <v>1898.764</v>
      </c>
      <c r="C47" s="13">
        <v>538.678</v>
      </c>
      <c r="D47" s="13">
        <f t="shared" si="1"/>
        <v>103.55024110421306</v>
      </c>
    </row>
    <row r="48" spans="1:4" ht="12.75">
      <c r="A48" s="3">
        <f t="shared" si="0"/>
        <v>2002</v>
      </c>
      <c r="B48" s="13">
        <v>1909.386</v>
      </c>
      <c r="C48" s="13">
        <v>446.442</v>
      </c>
      <c r="D48" s="13">
        <f t="shared" si="1"/>
        <v>85.34226709528613</v>
      </c>
    </row>
    <row r="49" spans="1:4" ht="12.75">
      <c r="A49" s="3">
        <f t="shared" si="0"/>
        <v>2003</v>
      </c>
      <c r="B49" s="13">
        <v>1938.379</v>
      </c>
      <c r="C49" s="13">
        <v>358.094</v>
      </c>
      <c r="D49" s="13">
        <f t="shared" si="1"/>
        <v>67.42969770101719</v>
      </c>
    </row>
    <row r="50" spans="1:4" ht="12.75">
      <c r="A50" s="3">
        <f t="shared" si="0"/>
        <v>2004</v>
      </c>
      <c r="B50" s="13">
        <v>1995.774</v>
      </c>
      <c r="C50" s="13">
        <v>402.884</v>
      </c>
      <c r="D50" s="13">
        <f t="shared" si="1"/>
        <v>73.68202010848924</v>
      </c>
    </row>
    <row r="51" spans="1:4" ht="12.75">
      <c r="A51" s="3">
        <f t="shared" si="0"/>
        <v>2005</v>
      </c>
      <c r="B51" s="13">
        <v>2021.542</v>
      </c>
      <c r="C51" s="13">
        <v>382.817</v>
      </c>
      <c r="D51" s="13">
        <f t="shared" si="1"/>
        <v>69.11961512548342</v>
      </c>
    </row>
    <row r="52" spans="1:4" ht="12.75">
      <c r="A52" s="3">
        <f t="shared" si="0"/>
        <v>2006</v>
      </c>
      <c r="B52" s="13">
        <v>2044.848</v>
      </c>
      <c r="C52" s="13">
        <v>319.102</v>
      </c>
      <c r="D52" s="13">
        <f t="shared" si="1"/>
        <v>56.958869314491835</v>
      </c>
    </row>
    <row r="54" spans="1:5" ht="36.75" customHeight="1">
      <c r="A54" s="50" t="s">
        <v>135</v>
      </c>
      <c r="B54" s="50"/>
      <c r="C54" s="50"/>
      <c r="D54" s="50"/>
      <c r="E54" s="50"/>
    </row>
    <row r="55" ht="12.75">
      <c r="A55" s="8"/>
    </row>
  </sheetData>
  <mergeCells count="2">
    <mergeCell ref="C3:D3"/>
    <mergeCell ref="A54:E54"/>
  </mergeCells>
  <printOptions/>
  <pageMargins left="0.75" right="0.75" top="1" bottom="1" header="0.5" footer="0.5"/>
  <pageSetup horizontalDpi="600" verticalDpi="600" orientation="portrait" scale="89"/>
  <headerFooter alignWithMargins="0">
    <oddHeader>&amp;R&amp;D</oddHeader>
    <oddFooter>&amp;C&amp;Z&amp;F</oddFooter>
  </headerFooter>
</worksheet>
</file>

<file path=xl/worksheets/sheet11.xml><?xml version="1.0" encoding="utf-8"?>
<worksheet xmlns="http://schemas.openxmlformats.org/spreadsheetml/2006/main" xmlns:r="http://schemas.openxmlformats.org/officeDocument/2006/relationships">
  <sheetPr codeName="Sheet19"/>
  <dimension ref="A1:H38"/>
  <sheetViews>
    <sheetView zoomScale="85" zoomScaleNormal="85" workbookViewId="0" topLeftCell="A1">
      <selection activeCell="A1" sqref="A1:F1"/>
    </sheetView>
  </sheetViews>
  <sheetFormatPr defaultColWidth="8.8515625" defaultRowHeight="12.75"/>
  <cols>
    <col min="1" max="1" width="5.140625" style="3" customWidth="1"/>
    <col min="2" max="2" width="2.140625" style="3" customWidth="1"/>
    <col min="3" max="3" width="20.140625" style="24" customWidth="1"/>
    <col min="4" max="4" width="15.00390625" style="24" customWidth="1"/>
    <col min="5" max="5" width="17.28125" style="43" customWidth="1"/>
    <col min="6" max="6" width="13.8515625" style="0" customWidth="1"/>
    <col min="7" max="7" width="12.8515625" style="0" customWidth="1"/>
    <col min="8" max="8" width="10.7109375" style="0" customWidth="1"/>
    <col min="9" max="16384" width="11.421875" style="0" customWidth="1"/>
  </cols>
  <sheetData>
    <row r="1" spans="1:6" ht="24.75" customHeight="1">
      <c r="A1" s="57" t="s">
        <v>129</v>
      </c>
      <c r="B1" s="57"/>
      <c r="C1" s="57"/>
      <c r="D1" s="57"/>
      <c r="E1" s="57"/>
      <c r="F1" s="57"/>
    </row>
    <row r="3" spans="1:8" s="5" customFormat="1" ht="24.75" customHeight="1">
      <c r="A3" s="46" t="s">
        <v>71</v>
      </c>
      <c r="B3" s="46"/>
      <c r="C3" s="47" t="s">
        <v>78</v>
      </c>
      <c r="D3" s="47" t="s">
        <v>130</v>
      </c>
      <c r="E3" s="48" t="s">
        <v>131</v>
      </c>
      <c r="F3" s="47"/>
      <c r="G3" s="47"/>
      <c r="H3" s="47"/>
    </row>
    <row r="4" spans="3:8" ht="12.75">
      <c r="C4" s="24" t="s">
        <v>125</v>
      </c>
      <c r="D4" s="24" t="s">
        <v>125</v>
      </c>
      <c r="E4" s="43" t="s">
        <v>125</v>
      </c>
      <c r="F4" s="56"/>
      <c r="G4" s="56"/>
      <c r="H4" s="56"/>
    </row>
    <row r="6" spans="1:8" ht="12.75">
      <c r="A6" s="3">
        <v>1980</v>
      </c>
      <c r="C6" s="33">
        <v>168.648</v>
      </c>
      <c r="D6" s="33">
        <v>0.889035</v>
      </c>
      <c r="E6" s="33">
        <v>60.737</v>
      </c>
      <c r="F6" s="33"/>
      <c r="G6" s="41"/>
      <c r="H6" s="41"/>
    </row>
    <row r="7" spans="1:8" ht="12.75">
      <c r="A7" s="3">
        <f aca="true" t="shared" si="0" ref="A7:A32">A6+1</f>
        <v>1981</v>
      </c>
      <c r="C7" s="33">
        <v>206.223</v>
      </c>
      <c r="D7" s="33">
        <v>2.184486</v>
      </c>
      <c r="E7" s="33">
        <v>50.72</v>
      </c>
      <c r="F7" s="33"/>
      <c r="G7" s="41"/>
      <c r="H7" s="41"/>
    </row>
    <row r="8" spans="1:8" ht="12.75">
      <c r="A8" s="3">
        <f t="shared" si="0"/>
        <v>1982</v>
      </c>
      <c r="C8" s="33">
        <v>209.181</v>
      </c>
      <c r="D8" s="33">
        <v>3.55614</v>
      </c>
      <c r="E8" s="33">
        <v>46.264</v>
      </c>
      <c r="F8" s="33"/>
      <c r="G8" s="41"/>
      <c r="H8" s="41"/>
    </row>
    <row r="9" spans="1:8" ht="12.75">
      <c r="A9" s="3">
        <f t="shared" si="0"/>
        <v>1983</v>
      </c>
      <c r="C9" s="33">
        <v>106.031</v>
      </c>
      <c r="D9" s="33">
        <v>4.06416</v>
      </c>
      <c r="E9" s="33">
        <v>47.917</v>
      </c>
      <c r="F9" s="33"/>
      <c r="G9" s="41"/>
      <c r="H9" s="41"/>
    </row>
    <row r="10" spans="1:8" ht="12.75">
      <c r="A10" s="3">
        <f t="shared" si="0"/>
        <v>1984</v>
      </c>
      <c r="C10" s="33">
        <v>194.881</v>
      </c>
      <c r="D10" s="33">
        <v>5.893032</v>
      </c>
      <c r="E10" s="33">
        <v>46.999</v>
      </c>
      <c r="F10" s="33"/>
      <c r="G10" s="41"/>
      <c r="H10" s="41"/>
    </row>
    <row r="11" spans="1:8" ht="12.75">
      <c r="A11" s="3">
        <f t="shared" si="0"/>
        <v>1985</v>
      </c>
      <c r="C11" s="33">
        <v>225.447</v>
      </c>
      <c r="D11" s="33">
        <v>6.883671</v>
      </c>
      <c r="E11" s="33">
        <v>31.176</v>
      </c>
      <c r="F11" s="33"/>
      <c r="G11" s="41"/>
      <c r="H11" s="41"/>
    </row>
    <row r="12" spans="1:8" ht="12.75">
      <c r="A12" s="3">
        <f t="shared" si="0"/>
        <v>1986</v>
      </c>
      <c r="C12" s="33">
        <v>208.944</v>
      </c>
      <c r="D12" s="33">
        <v>7.36603599</v>
      </c>
      <c r="E12" s="33">
        <v>37.911</v>
      </c>
      <c r="F12" s="33"/>
      <c r="G12" s="41"/>
      <c r="H12" s="41"/>
    </row>
    <row r="13" spans="1:8" ht="12.75">
      <c r="A13" s="3">
        <f t="shared" si="0"/>
        <v>1987</v>
      </c>
      <c r="C13" s="33">
        <v>181.143</v>
      </c>
      <c r="D13" s="33">
        <v>7.090689149999999</v>
      </c>
      <c r="E13" s="33">
        <v>43.599</v>
      </c>
      <c r="F13" s="33"/>
      <c r="G13" s="41"/>
      <c r="H13" s="41"/>
    </row>
    <row r="14" spans="1:8" ht="12.75">
      <c r="A14" s="3">
        <f t="shared" si="0"/>
        <v>1988</v>
      </c>
      <c r="C14" s="33">
        <v>125.194</v>
      </c>
      <c r="D14" s="33">
        <v>7.3015174499999995</v>
      </c>
      <c r="E14" s="33">
        <v>51.525</v>
      </c>
      <c r="F14" s="33"/>
      <c r="G14" s="41"/>
      <c r="H14" s="41"/>
    </row>
    <row r="15" spans="1:8" ht="12.75">
      <c r="A15" s="3">
        <f t="shared" si="0"/>
        <v>1989</v>
      </c>
      <c r="C15" s="33">
        <v>191.32</v>
      </c>
      <c r="D15" s="33">
        <v>8.16515145</v>
      </c>
      <c r="E15" s="33">
        <v>60.132</v>
      </c>
      <c r="F15" s="33"/>
      <c r="G15" s="41"/>
      <c r="H15" s="41"/>
    </row>
    <row r="16" spans="1:8" ht="12.75">
      <c r="A16" s="3">
        <f t="shared" si="0"/>
        <v>1990</v>
      </c>
      <c r="C16" s="33">
        <v>201.534</v>
      </c>
      <c r="D16" s="33">
        <v>8.86672707</v>
      </c>
      <c r="E16" s="33">
        <v>43.858</v>
      </c>
      <c r="F16" s="33"/>
      <c r="G16" s="41"/>
      <c r="H16" s="41"/>
    </row>
    <row r="17" spans="1:8" ht="12.75">
      <c r="A17" s="3">
        <f t="shared" si="0"/>
        <v>1991</v>
      </c>
      <c r="C17" s="33">
        <v>189.868</v>
      </c>
      <c r="D17" s="33">
        <v>10.11620226</v>
      </c>
      <c r="E17" s="33">
        <v>40.233</v>
      </c>
      <c r="F17" s="33"/>
      <c r="G17" s="41"/>
      <c r="H17" s="41"/>
    </row>
    <row r="18" spans="1:8" ht="12.75">
      <c r="A18" s="3">
        <f t="shared" si="0"/>
        <v>1992</v>
      </c>
      <c r="C18" s="33">
        <v>240.719</v>
      </c>
      <c r="D18" s="33">
        <v>10.80837951</v>
      </c>
      <c r="E18" s="33">
        <v>42.249</v>
      </c>
      <c r="F18" s="33"/>
      <c r="G18" s="41"/>
      <c r="H18" s="41"/>
    </row>
    <row r="19" spans="1:8" ht="12.75">
      <c r="A19" s="3">
        <f t="shared" si="0"/>
        <v>1993</v>
      </c>
      <c r="C19" s="33">
        <v>160.986</v>
      </c>
      <c r="D19" s="33">
        <v>11.64026226</v>
      </c>
      <c r="E19" s="33">
        <v>33.741</v>
      </c>
      <c r="F19" s="33"/>
      <c r="G19" s="41"/>
      <c r="H19" s="41"/>
    </row>
    <row r="20" spans="1:8" ht="12.75">
      <c r="A20" s="3">
        <f t="shared" si="0"/>
        <v>1994</v>
      </c>
      <c r="C20" s="33">
        <v>255.295</v>
      </c>
      <c r="D20" s="33">
        <v>13.53339879</v>
      </c>
      <c r="E20" s="33">
        <v>55.311</v>
      </c>
      <c r="F20" s="33"/>
      <c r="G20" s="41"/>
      <c r="H20" s="41"/>
    </row>
    <row r="21" spans="1:8" ht="12.75">
      <c r="A21" s="3">
        <f t="shared" si="0"/>
        <v>1995</v>
      </c>
      <c r="C21" s="33">
        <v>187.97</v>
      </c>
      <c r="D21" s="33">
        <v>10.05066768</v>
      </c>
      <c r="E21" s="33">
        <v>56.589</v>
      </c>
      <c r="F21" s="33"/>
      <c r="G21" s="41"/>
      <c r="H21" s="41"/>
    </row>
    <row r="22" spans="1:8" ht="12.75">
      <c r="A22" s="3">
        <f t="shared" si="0"/>
        <v>1996</v>
      </c>
      <c r="C22" s="33">
        <v>234.518</v>
      </c>
      <c r="D22" s="33">
        <v>10.88991672</v>
      </c>
      <c r="E22" s="33">
        <v>45.655</v>
      </c>
      <c r="F22" s="33"/>
      <c r="G22" s="41"/>
      <c r="H22" s="41"/>
    </row>
    <row r="23" spans="1:8" ht="12.75">
      <c r="A23" s="3">
        <f t="shared" si="0"/>
        <v>1997</v>
      </c>
      <c r="C23" s="33">
        <v>233.864</v>
      </c>
      <c r="D23" s="33">
        <v>12.22067511</v>
      </c>
      <c r="E23" s="33">
        <v>38.214</v>
      </c>
      <c r="F23" s="33"/>
      <c r="G23" s="41"/>
      <c r="H23" s="41"/>
    </row>
    <row r="24" spans="1:8" ht="12.75">
      <c r="A24" s="3">
        <f t="shared" si="0"/>
        <v>1998</v>
      </c>
      <c r="C24" s="33">
        <v>247.882</v>
      </c>
      <c r="D24" s="33">
        <v>13.355845799999999</v>
      </c>
      <c r="E24" s="33">
        <v>50.401</v>
      </c>
      <c r="F24" s="33"/>
      <c r="G24" s="41"/>
      <c r="H24" s="41"/>
    </row>
    <row r="25" spans="1:8" ht="12.75">
      <c r="A25" s="3">
        <f t="shared" si="0"/>
        <v>1999</v>
      </c>
      <c r="C25" s="33">
        <v>239.549</v>
      </c>
      <c r="D25" s="33">
        <v>14.37086976</v>
      </c>
      <c r="E25" s="33">
        <v>49.191</v>
      </c>
      <c r="F25" s="33"/>
      <c r="G25" s="41"/>
      <c r="H25" s="41"/>
    </row>
    <row r="26" spans="1:8" ht="12.75">
      <c r="A26" s="3">
        <f t="shared" si="0"/>
        <v>2000</v>
      </c>
      <c r="C26" s="33">
        <v>251.854</v>
      </c>
      <c r="D26" s="33">
        <v>15.941413590000002</v>
      </c>
      <c r="E26" s="33">
        <v>49.313</v>
      </c>
      <c r="F26" s="33"/>
      <c r="G26" s="41"/>
      <c r="H26" s="41"/>
    </row>
    <row r="27" spans="1:8" ht="12.75">
      <c r="A27" s="3">
        <f t="shared" si="0"/>
        <v>2001</v>
      </c>
      <c r="C27" s="33">
        <v>241.377</v>
      </c>
      <c r="D27" s="33">
        <v>17.93183595</v>
      </c>
      <c r="E27" s="33">
        <v>48.383</v>
      </c>
      <c r="F27" s="33"/>
      <c r="G27" s="41"/>
      <c r="H27" s="41"/>
    </row>
    <row r="28" spans="1:8" ht="12.75">
      <c r="A28" s="3">
        <f t="shared" si="0"/>
        <v>2002</v>
      </c>
      <c r="C28" s="33">
        <v>227.767</v>
      </c>
      <c r="D28" s="33">
        <v>25.2866955</v>
      </c>
      <c r="E28" s="33">
        <v>40.334</v>
      </c>
      <c r="F28" s="33"/>
      <c r="G28" s="41"/>
      <c r="H28" s="41"/>
    </row>
    <row r="29" spans="1:8" ht="12.75">
      <c r="A29" s="3">
        <f t="shared" si="0"/>
        <v>2003</v>
      </c>
      <c r="C29" s="33">
        <v>256.278</v>
      </c>
      <c r="D29" s="33">
        <v>29.65693755</v>
      </c>
      <c r="E29" s="33">
        <v>48.258</v>
      </c>
      <c r="F29" s="33"/>
      <c r="G29" s="41"/>
      <c r="H29" s="41"/>
    </row>
    <row r="30" spans="1:8" ht="12.75">
      <c r="A30" s="3">
        <f t="shared" si="0"/>
        <v>2004</v>
      </c>
      <c r="C30" s="33">
        <v>299.914</v>
      </c>
      <c r="D30" s="33">
        <v>33.60730107</v>
      </c>
      <c r="E30" s="33">
        <v>46.079</v>
      </c>
      <c r="F30" s="33"/>
      <c r="G30" s="41"/>
      <c r="H30" s="41"/>
    </row>
    <row r="31" spans="1:8" ht="12.75">
      <c r="A31" s="3">
        <f t="shared" si="0"/>
        <v>2005</v>
      </c>
      <c r="C31" s="33">
        <v>282.26</v>
      </c>
      <c r="D31" s="33">
        <v>40.6416</v>
      </c>
      <c r="E31" s="33">
        <v>51.437</v>
      </c>
      <c r="F31" s="33"/>
      <c r="G31" s="41"/>
      <c r="H31" s="41"/>
    </row>
    <row r="32" spans="1:8" ht="12.75">
      <c r="A32" s="3">
        <f t="shared" si="0"/>
        <v>2006</v>
      </c>
      <c r="C32" s="33">
        <v>267.982</v>
      </c>
      <c r="D32" s="33">
        <v>54.61215</v>
      </c>
      <c r="E32" s="33">
        <v>54.613</v>
      </c>
      <c r="F32" s="33"/>
      <c r="G32" s="41"/>
      <c r="H32" s="41"/>
    </row>
    <row r="33" spans="1:5" ht="12.75">
      <c r="A33" s="3">
        <v>2007</v>
      </c>
      <c r="B33" s="3" t="s">
        <v>132</v>
      </c>
      <c r="C33" s="38"/>
      <c r="D33" s="32">
        <v>69</v>
      </c>
      <c r="E33" s="49">
        <v>57</v>
      </c>
    </row>
    <row r="34" spans="3:5" ht="12.75">
      <c r="C34" s="38"/>
      <c r="D34"/>
      <c r="E34" s="38"/>
    </row>
    <row r="35" spans="1:5" ht="12.75">
      <c r="A35" s="3" t="s">
        <v>133</v>
      </c>
      <c r="C35" s="38"/>
      <c r="D35"/>
      <c r="E35" s="38"/>
    </row>
    <row r="36" spans="3:5" ht="12.75">
      <c r="C36" s="38"/>
      <c r="D36"/>
      <c r="E36" s="38"/>
    </row>
    <row r="37" spans="1:6" ht="66" customHeight="1">
      <c r="A37" s="50" t="s">
        <v>136</v>
      </c>
      <c r="B37" s="50"/>
      <c r="C37" s="50"/>
      <c r="D37" s="50"/>
      <c r="E37" s="50"/>
      <c r="F37" s="50"/>
    </row>
    <row r="38" spans="1:2" ht="12.75">
      <c r="A38" s="8"/>
      <c r="B38" s="8"/>
    </row>
  </sheetData>
  <mergeCells count="3">
    <mergeCell ref="F4:H4"/>
    <mergeCell ref="A1:F1"/>
    <mergeCell ref="A37:F37"/>
  </mergeCells>
  <printOptions/>
  <pageMargins left="0.75" right="0.75" top="1" bottom="1" header="0.5" footer="0.5"/>
  <pageSetup horizontalDpi="600" verticalDpi="600" orientation="portrait" scale="90"/>
  <headerFooter alignWithMargins="0">
    <oddHeader>&amp;R&amp;D</oddHeader>
    <oddFooter>&amp;C&amp;Z&amp;F</oddFooter>
  </headerFooter>
</worksheet>
</file>

<file path=xl/worksheets/sheet2.xml><?xml version="1.0" encoding="utf-8"?>
<worksheet xmlns="http://schemas.openxmlformats.org/spreadsheetml/2006/main" xmlns:r="http://schemas.openxmlformats.org/officeDocument/2006/relationships">
  <dimension ref="A1:C33"/>
  <sheetViews>
    <sheetView zoomScaleSheetLayoutView="100" workbookViewId="0" topLeftCell="A1">
      <selection activeCell="A1" sqref="A1"/>
    </sheetView>
  </sheetViews>
  <sheetFormatPr defaultColWidth="9.140625" defaultRowHeight="12.75"/>
  <cols>
    <col min="1" max="1" width="29.7109375" style="3" customWidth="1"/>
    <col min="2" max="2" width="15.28125" style="9" customWidth="1"/>
    <col min="3" max="3" width="15.140625" style="0" customWidth="1"/>
  </cols>
  <sheetData>
    <row r="1" ht="12.75">
      <c r="A1" s="2" t="s">
        <v>0</v>
      </c>
    </row>
    <row r="2" ht="12.75">
      <c r="A2" s="2"/>
    </row>
    <row r="3" spans="1:3" s="5" customFormat="1" ht="12.75">
      <c r="A3" s="4" t="s">
        <v>1</v>
      </c>
      <c r="B3" s="23" t="s">
        <v>78</v>
      </c>
      <c r="C3" s="23" t="s">
        <v>78</v>
      </c>
    </row>
    <row r="4" spans="1:3" s="7" customFormat="1" ht="12.75">
      <c r="A4" s="6"/>
      <c r="B4" s="26" t="s">
        <v>82</v>
      </c>
      <c r="C4" s="26" t="s">
        <v>83</v>
      </c>
    </row>
    <row r="5" spans="1:2" s="7" customFormat="1" ht="12.75">
      <c r="A5" s="6"/>
      <c r="B5" s="10"/>
    </row>
    <row r="6" spans="1:3" ht="12.75">
      <c r="A6" s="3" t="s">
        <v>80</v>
      </c>
      <c r="B6" s="9">
        <v>16213.9</v>
      </c>
      <c r="C6" s="13">
        <f aca="true" t="shared" si="0" ref="C6:C25">B6*0.264172051</f>
        <v>4283.2592177089</v>
      </c>
    </row>
    <row r="7" spans="1:3" ht="12.75">
      <c r="A7" s="3" t="s">
        <v>40</v>
      </c>
      <c r="B7" s="9">
        <v>16067</v>
      </c>
      <c r="C7" s="13">
        <f t="shared" si="0"/>
        <v>4244.4523434170005</v>
      </c>
    </row>
    <row r="8" spans="1:3" ht="12.75">
      <c r="A8" s="3" t="s">
        <v>44</v>
      </c>
      <c r="B8" s="9">
        <v>3800</v>
      </c>
      <c r="C8" s="13">
        <f t="shared" si="0"/>
        <v>1003.8537938000001</v>
      </c>
    </row>
    <row r="9" spans="1:3" ht="12.75">
      <c r="A9" s="3" t="s">
        <v>61</v>
      </c>
      <c r="B9" s="9">
        <v>1700</v>
      </c>
      <c r="C9" s="13">
        <f t="shared" si="0"/>
        <v>449.09248670000005</v>
      </c>
    </row>
    <row r="10" spans="1:3" ht="12.75">
      <c r="A10" s="3" t="s">
        <v>4</v>
      </c>
      <c r="B10" s="9">
        <v>910</v>
      </c>
      <c r="C10" s="13">
        <f t="shared" si="0"/>
        <v>240.39656641000002</v>
      </c>
    </row>
    <row r="11" spans="1:3" s="1" customFormat="1" ht="12.75">
      <c r="A11" s="3" t="s">
        <v>13</v>
      </c>
      <c r="B11" s="9">
        <v>750</v>
      </c>
      <c r="C11" s="13">
        <f t="shared" si="0"/>
        <v>198.12903825</v>
      </c>
    </row>
    <row r="12" spans="1:3" ht="12.75">
      <c r="A12" s="3" t="s">
        <v>22</v>
      </c>
      <c r="B12" s="9">
        <v>390.4</v>
      </c>
      <c r="C12" s="13">
        <f t="shared" si="0"/>
        <v>103.1327687104</v>
      </c>
    </row>
    <row r="13" spans="1:3" ht="12.75">
      <c r="A13" s="3" t="s">
        <v>9</v>
      </c>
      <c r="B13" s="9">
        <v>376.2</v>
      </c>
      <c r="C13" s="13">
        <f t="shared" si="0"/>
        <v>99.3815255862</v>
      </c>
    </row>
    <row r="14" spans="1:3" ht="12.75">
      <c r="A14" s="3" t="s">
        <v>5</v>
      </c>
      <c r="B14" s="9">
        <v>350</v>
      </c>
      <c r="C14" s="13">
        <f t="shared" si="0"/>
        <v>92.46021785</v>
      </c>
    </row>
    <row r="15" spans="1:3" s="1" customFormat="1" ht="12.75">
      <c r="A15" s="3" t="s">
        <v>74</v>
      </c>
      <c r="B15" s="9">
        <v>300</v>
      </c>
      <c r="C15" s="13">
        <f t="shared" si="0"/>
        <v>79.25161530000001</v>
      </c>
    </row>
    <row r="16" spans="1:3" ht="12.75">
      <c r="A16" s="3" t="s">
        <v>81</v>
      </c>
      <c r="B16" s="9">
        <v>290</v>
      </c>
      <c r="C16" s="13">
        <f t="shared" si="0"/>
        <v>76.60989479</v>
      </c>
    </row>
    <row r="17" spans="1:3" ht="12.75">
      <c r="A17" s="3" t="s">
        <v>16</v>
      </c>
      <c r="B17" s="9">
        <v>245</v>
      </c>
      <c r="C17" s="13">
        <f t="shared" si="0"/>
        <v>64.722152495</v>
      </c>
    </row>
    <row r="18" spans="1:3" ht="12.75">
      <c r="A18" s="3" t="s">
        <v>28</v>
      </c>
      <c r="B18" s="9">
        <v>230</v>
      </c>
      <c r="C18" s="13">
        <f t="shared" si="0"/>
        <v>60.759571730000005</v>
      </c>
    </row>
    <row r="19" spans="1:3" ht="12.75">
      <c r="A19" s="3" t="s">
        <v>8</v>
      </c>
      <c r="B19" s="9">
        <v>220</v>
      </c>
      <c r="C19" s="13">
        <f t="shared" si="0"/>
        <v>58.117851220000006</v>
      </c>
    </row>
    <row r="20" spans="1:3" ht="12.75">
      <c r="A20" s="3" t="s">
        <v>45</v>
      </c>
      <c r="B20" s="9">
        <v>170</v>
      </c>
      <c r="C20" s="13">
        <f t="shared" si="0"/>
        <v>44.909248670000004</v>
      </c>
    </row>
    <row r="21" spans="1:3" s="1" customFormat="1" ht="12.75">
      <c r="A21" s="3" t="s">
        <v>75</v>
      </c>
      <c r="B21" s="9">
        <v>170</v>
      </c>
      <c r="C21" s="13">
        <f t="shared" si="0"/>
        <v>44.909248670000004</v>
      </c>
    </row>
    <row r="22" spans="1:3" ht="12.75">
      <c r="A22" s="3" t="s">
        <v>59</v>
      </c>
      <c r="B22" s="9">
        <v>165</v>
      </c>
      <c r="C22" s="13">
        <f t="shared" si="0"/>
        <v>43.588388415000004</v>
      </c>
    </row>
    <row r="23" spans="1:3" ht="12.75">
      <c r="A23" s="3" t="s">
        <v>7</v>
      </c>
      <c r="B23" s="9">
        <v>150</v>
      </c>
      <c r="C23" s="13">
        <f t="shared" si="0"/>
        <v>39.625807650000006</v>
      </c>
    </row>
    <row r="24" spans="1:3" ht="12.75">
      <c r="A24" s="3" t="s">
        <v>54</v>
      </c>
      <c r="B24" s="9">
        <v>125</v>
      </c>
      <c r="C24" s="13">
        <f t="shared" si="0"/>
        <v>33.021506375</v>
      </c>
    </row>
    <row r="25" spans="1:3" ht="12.75">
      <c r="A25" s="3" t="s">
        <v>47</v>
      </c>
      <c r="B25" s="9">
        <v>113</v>
      </c>
      <c r="C25" s="13">
        <f t="shared" si="0"/>
        <v>29.851441763</v>
      </c>
    </row>
    <row r="26" spans="1:3" ht="12.75">
      <c r="A26" s="3" t="s">
        <v>76</v>
      </c>
      <c r="B26" s="9">
        <f>B28-SUM(B6:B25)</f>
        <v>2139.0999999999985</v>
      </c>
      <c r="C26" s="9">
        <f>C28-SUM(C6:C25)</f>
        <v>565.090434294103</v>
      </c>
    </row>
    <row r="27" ht="12.75">
      <c r="C27" s="9"/>
    </row>
    <row r="28" spans="1:3" s="1" customFormat="1" ht="12.75">
      <c r="A28" s="2" t="s">
        <v>58</v>
      </c>
      <c r="B28" s="11">
        <v>44874.6</v>
      </c>
      <c r="C28" s="16">
        <f>B28*0.264172051</f>
        <v>11854.6151198046</v>
      </c>
    </row>
    <row r="29" spans="1:2" s="5" customFormat="1" ht="12.75">
      <c r="A29" s="4"/>
      <c r="B29" s="23"/>
    </row>
    <row r="30" ht="12.75">
      <c r="A30" s="3" t="s">
        <v>84</v>
      </c>
    </row>
    <row r="31" ht="12.75">
      <c r="A31" s="8" t="s">
        <v>77</v>
      </c>
    </row>
    <row r="33" ht="12.75">
      <c r="C33" s="9"/>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2"/>
  <sheetViews>
    <sheetView zoomScaleSheetLayoutView="100" workbookViewId="0" topLeftCell="A1">
      <selection activeCell="A1" sqref="A1"/>
    </sheetView>
  </sheetViews>
  <sheetFormatPr defaultColWidth="9.140625" defaultRowHeight="12.75"/>
  <cols>
    <col min="1" max="1" width="9.140625" style="3" customWidth="1"/>
    <col min="2" max="2" width="16.7109375" style="13" customWidth="1"/>
    <col min="3" max="3" width="17.7109375" style="0" customWidth="1"/>
    <col min="5" max="5" width="19.8515625" style="0" customWidth="1"/>
  </cols>
  <sheetData>
    <row r="1" ht="12.75">
      <c r="A1" s="2" t="s">
        <v>72</v>
      </c>
    </row>
    <row r="3" spans="1:3" s="5" customFormat="1" ht="12.75">
      <c r="A3" s="4" t="s">
        <v>71</v>
      </c>
      <c r="B3" s="23" t="s">
        <v>78</v>
      </c>
      <c r="C3" s="23" t="s">
        <v>78</v>
      </c>
    </row>
    <row r="4" spans="1:3" s="7" customFormat="1" ht="12.75">
      <c r="A4" s="6"/>
      <c r="B4" s="26" t="s">
        <v>82</v>
      </c>
      <c r="C4" s="26" t="s">
        <v>83</v>
      </c>
    </row>
    <row r="5" spans="2:3" ht="12.75">
      <c r="B5" s="10"/>
      <c r="C5" s="7"/>
    </row>
    <row r="6" spans="1:3" ht="12.75">
      <c r="A6" s="3">
        <v>1991</v>
      </c>
      <c r="B6" s="13">
        <v>11</v>
      </c>
      <c r="C6" s="13">
        <f aca="true" t="shared" si="0" ref="C6:C19">B6*0.264172051</f>
        <v>2.9058925610000004</v>
      </c>
    </row>
    <row r="7" spans="1:3" ht="12.75">
      <c r="A7" s="3">
        <f aca="true" t="shared" si="1" ref="A7:A20">A6+1</f>
        <v>1992</v>
      </c>
      <c r="B7" s="13">
        <v>88</v>
      </c>
      <c r="C7" s="13">
        <f t="shared" si="0"/>
        <v>23.247140488000003</v>
      </c>
    </row>
    <row r="8" spans="1:3" ht="12.75">
      <c r="A8" s="3">
        <f t="shared" si="1"/>
        <v>1993</v>
      </c>
      <c r="B8" s="13">
        <v>143</v>
      </c>
      <c r="C8" s="13">
        <f t="shared" si="0"/>
        <v>37.776603293</v>
      </c>
    </row>
    <row r="9" spans="1:3" ht="12.75">
      <c r="A9" s="3">
        <f t="shared" si="1"/>
        <v>1994</v>
      </c>
      <c r="B9" s="13">
        <v>283</v>
      </c>
      <c r="C9" s="13">
        <f t="shared" si="0"/>
        <v>74.76069043300001</v>
      </c>
    </row>
    <row r="10" spans="1:3" ht="12.75">
      <c r="A10" s="3">
        <f t="shared" si="1"/>
        <v>1995</v>
      </c>
      <c r="B10" s="13">
        <v>408</v>
      </c>
      <c r="C10" s="13">
        <f t="shared" si="0"/>
        <v>107.78219680800001</v>
      </c>
    </row>
    <row r="11" spans="1:3" ht="12.75">
      <c r="A11" s="3">
        <f t="shared" si="1"/>
        <v>1996</v>
      </c>
      <c r="B11" s="13">
        <v>546</v>
      </c>
      <c r="C11" s="13">
        <f t="shared" si="0"/>
        <v>144.23793984600002</v>
      </c>
    </row>
    <row r="12" spans="1:3" ht="12.75">
      <c r="A12" s="3">
        <f t="shared" si="1"/>
        <v>1997</v>
      </c>
      <c r="B12" s="13">
        <v>570</v>
      </c>
      <c r="C12" s="13">
        <f t="shared" si="0"/>
        <v>150.57806907</v>
      </c>
    </row>
    <row r="13" spans="1:3" ht="12.75">
      <c r="A13" s="3">
        <f t="shared" si="1"/>
        <v>1998</v>
      </c>
      <c r="B13" s="13">
        <v>587</v>
      </c>
      <c r="C13" s="13">
        <f t="shared" si="0"/>
        <v>155.06899393700002</v>
      </c>
    </row>
    <row r="14" spans="1:3" ht="12.75">
      <c r="A14" s="3">
        <f t="shared" si="1"/>
        <v>1999</v>
      </c>
      <c r="B14" s="13">
        <v>719</v>
      </c>
      <c r="C14" s="13">
        <f t="shared" si="0"/>
        <v>189.939704669</v>
      </c>
    </row>
    <row r="15" spans="1:3" ht="12.75">
      <c r="A15" s="3">
        <f t="shared" si="1"/>
        <v>2000</v>
      </c>
      <c r="B15" s="13">
        <v>893</v>
      </c>
      <c r="C15" s="13">
        <f t="shared" si="0"/>
        <v>235.90564154300003</v>
      </c>
    </row>
    <row r="16" spans="1:3" ht="12.75">
      <c r="A16" s="3">
        <f t="shared" si="1"/>
        <v>2001</v>
      </c>
      <c r="B16" s="13">
        <v>1068</v>
      </c>
      <c r="C16" s="13">
        <f t="shared" si="0"/>
        <v>282.135750468</v>
      </c>
    </row>
    <row r="17" spans="1:3" ht="12.75">
      <c r="A17" s="3">
        <f t="shared" si="1"/>
        <v>2002</v>
      </c>
      <c r="B17" s="13">
        <v>1488</v>
      </c>
      <c r="C17" s="13">
        <f t="shared" si="0"/>
        <v>393.08801188800004</v>
      </c>
    </row>
    <row r="18" spans="1:3" ht="12.75">
      <c r="A18" s="3">
        <f t="shared" si="1"/>
        <v>2003</v>
      </c>
      <c r="B18" s="13">
        <v>1832</v>
      </c>
      <c r="C18" s="13">
        <f t="shared" si="0"/>
        <v>483.963197432</v>
      </c>
    </row>
    <row r="19" spans="1:3" ht="12.75">
      <c r="A19" s="3">
        <f t="shared" si="1"/>
        <v>2004</v>
      </c>
      <c r="B19" s="13">
        <v>2196</v>
      </c>
      <c r="C19" s="13">
        <f t="shared" si="0"/>
        <v>580.121823996</v>
      </c>
    </row>
    <row r="20" spans="1:3" ht="12.75">
      <c r="A20" s="3">
        <f t="shared" si="1"/>
        <v>2005</v>
      </c>
      <c r="B20" s="14">
        <v>3762</v>
      </c>
      <c r="C20" s="15">
        <v>994</v>
      </c>
    </row>
    <row r="21" spans="1:2" s="5" customFormat="1" ht="12.75">
      <c r="A21" s="4"/>
      <c r="B21" s="18"/>
    </row>
    <row r="22" spans="1:5" ht="66.75" customHeight="1">
      <c r="A22" s="50" t="s">
        <v>87</v>
      </c>
      <c r="B22" s="50"/>
      <c r="C22" s="50"/>
      <c r="D22" s="50"/>
      <c r="E22" s="50"/>
    </row>
  </sheetData>
  <mergeCells count="1">
    <mergeCell ref="A22:E2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65"/>
  <sheetViews>
    <sheetView zoomScaleSheetLayoutView="100" workbookViewId="0" topLeftCell="A1">
      <selection activeCell="A1" sqref="A1"/>
    </sheetView>
  </sheetViews>
  <sheetFormatPr defaultColWidth="9.140625" defaultRowHeight="12.75"/>
  <cols>
    <col min="1" max="1" width="16.421875" style="3" customWidth="1"/>
    <col min="2" max="2" width="14.00390625" style="9" customWidth="1"/>
    <col min="3" max="3" width="15.421875" style="24" customWidth="1"/>
  </cols>
  <sheetData>
    <row r="1" ht="12.75">
      <c r="A1" s="2" t="s">
        <v>63</v>
      </c>
    </row>
    <row r="2" ht="12.75">
      <c r="A2" s="2"/>
    </row>
    <row r="3" spans="1:3" s="5" customFormat="1" ht="12.75">
      <c r="A3" s="4" t="s">
        <v>1</v>
      </c>
      <c r="B3" s="12" t="s">
        <v>78</v>
      </c>
      <c r="C3" s="12" t="s">
        <v>78</v>
      </c>
    </row>
    <row r="4" spans="1:3" s="7" customFormat="1" ht="12.75">
      <c r="A4" s="6"/>
      <c r="B4" s="10" t="s">
        <v>82</v>
      </c>
      <c r="C4" s="25" t="s">
        <v>83</v>
      </c>
    </row>
    <row r="5" spans="1:3" s="7" customFormat="1" ht="12.75">
      <c r="A5" s="6"/>
      <c r="B5" s="10"/>
      <c r="C5" s="25"/>
    </row>
    <row r="6" spans="1:3" ht="12.75">
      <c r="A6" s="3" t="s">
        <v>5</v>
      </c>
      <c r="B6" s="9">
        <v>1920.7108418999999</v>
      </c>
      <c r="C6" s="9">
        <v>507.39812248265974</v>
      </c>
    </row>
    <row r="7" spans="1:3" ht="12.75">
      <c r="A7" s="3" t="s">
        <v>4</v>
      </c>
      <c r="B7" s="9">
        <v>556.81836</v>
      </c>
      <c r="C7" s="9">
        <v>147.09584819565637</v>
      </c>
    </row>
    <row r="8" spans="1:3" ht="12.75">
      <c r="A8" s="3" t="s">
        <v>80</v>
      </c>
      <c r="B8" s="9">
        <v>284.091</v>
      </c>
      <c r="C8" s="9">
        <v>75.048902140641</v>
      </c>
    </row>
    <row r="9" spans="1:3" ht="12.75">
      <c r="A9" s="3" t="s">
        <v>7</v>
      </c>
      <c r="B9" s="9">
        <v>227.27280000000002</v>
      </c>
      <c r="C9" s="9">
        <v>60.03912171251281</v>
      </c>
    </row>
    <row r="10" spans="1:3" ht="12.75">
      <c r="A10" s="3" t="s">
        <v>64</v>
      </c>
      <c r="B10" s="9">
        <v>136.36368</v>
      </c>
      <c r="C10" s="9">
        <v>36.02347302750768</v>
      </c>
    </row>
    <row r="11" spans="1:3" ht="12.75">
      <c r="A11" s="3" t="s">
        <v>2</v>
      </c>
      <c r="B11" s="9">
        <v>84.88639080000002</v>
      </c>
      <c r="C11" s="9">
        <v>22.424611959623537</v>
      </c>
    </row>
    <row r="12" spans="1:3" ht="12.75">
      <c r="A12" s="3" t="s">
        <v>9</v>
      </c>
      <c r="B12" s="9">
        <v>83.522754</v>
      </c>
      <c r="C12" s="9">
        <v>22.06437722934846</v>
      </c>
    </row>
    <row r="13" spans="1:3" ht="12.75">
      <c r="A13" s="3" t="s">
        <v>3</v>
      </c>
      <c r="B13" s="9">
        <v>79.54548</v>
      </c>
      <c r="C13" s="9">
        <v>21.013692599379482</v>
      </c>
    </row>
    <row r="14" spans="1:3" ht="12.75">
      <c r="A14" s="3" t="s">
        <v>8</v>
      </c>
      <c r="B14" s="9">
        <v>79.54548</v>
      </c>
      <c r="C14" s="9">
        <v>21.013692599379482</v>
      </c>
    </row>
    <row r="15" spans="1:3" ht="12.75">
      <c r="A15" s="3" t="s">
        <v>81</v>
      </c>
      <c r="B15" s="9">
        <v>73.86366000000001</v>
      </c>
      <c r="C15" s="9">
        <v>19.512714556566664</v>
      </c>
    </row>
    <row r="16" spans="1:3" ht="12.75">
      <c r="A16" s="3" t="s">
        <v>40</v>
      </c>
      <c r="B16" s="9">
        <v>69.602295</v>
      </c>
      <c r="C16" s="9">
        <v>18.386981024457047</v>
      </c>
    </row>
    <row r="17" spans="1:3" ht="12.75">
      <c r="A17" s="3" t="s">
        <v>54</v>
      </c>
      <c r="B17" s="9">
        <v>56.818200000000004</v>
      </c>
      <c r="C17" s="9">
        <v>15.009780428128202</v>
      </c>
    </row>
    <row r="18" spans="1:3" ht="12.75">
      <c r="A18" s="3" t="s">
        <v>10</v>
      </c>
      <c r="B18" s="9">
        <v>6.8181840000000005</v>
      </c>
      <c r="C18" s="9">
        <v>1.8011736513753842</v>
      </c>
    </row>
    <row r="19" spans="1:3" ht="12.75">
      <c r="A19" s="3" t="s">
        <v>76</v>
      </c>
      <c r="B19" s="9">
        <v>102.27276</v>
      </c>
      <c r="C19" s="9">
        <v>27.01760477063076</v>
      </c>
    </row>
    <row r="20" ht="12.75">
      <c r="C20" s="9"/>
    </row>
    <row r="21" spans="1:3" s="1" customFormat="1" ht="12.75">
      <c r="A21" s="2" t="s">
        <v>58</v>
      </c>
      <c r="B21" s="11">
        <v>3762.1318857000006</v>
      </c>
      <c r="C21" s="11">
        <v>993.8500963778667</v>
      </c>
    </row>
    <row r="22" spans="1:3" s="22" customFormat="1" ht="12.75">
      <c r="A22" s="19"/>
      <c r="B22" s="20"/>
      <c r="C22" s="20"/>
    </row>
    <row r="23" spans="1:3" ht="41.25" customHeight="1">
      <c r="A23" s="51" t="s">
        <v>85</v>
      </c>
      <c r="B23" s="51"/>
      <c r="C23" s="51"/>
    </row>
    <row r="24" ht="12.75">
      <c r="C24" s="9"/>
    </row>
    <row r="25" ht="12.75">
      <c r="C25" s="9"/>
    </row>
    <row r="26" ht="12.75">
      <c r="C26" s="9"/>
    </row>
    <row r="27" ht="12.75">
      <c r="C27" s="9"/>
    </row>
    <row r="28" ht="12.75">
      <c r="C28" s="9"/>
    </row>
    <row r="29" spans="1:3" s="1" customFormat="1" ht="12.75">
      <c r="A29" s="2"/>
      <c r="B29" s="11"/>
      <c r="C29" s="11"/>
    </row>
    <row r="30" ht="12.75">
      <c r="C30" s="9"/>
    </row>
    <row r="31" ht="12.75">
      <c r="C31" s="9"/>
    </row>
    <row r="32" ht="12.75">
      <c r="C32" s="9"/>
    </row>
    <row r="33" ht="12.75">
      <c r="C33" s="9"/>
    </row>
    <row r="34" ht="12.75">
      <c r="C34" s="9"/>
    </row>
    <row r="35" ht="12.75">
      <c r="C35" s="9"/>
    </row>
    <row r="36" ht="12.75">
      <c r="C36" s="9"/>
    </row>
    <row r="37" ht="12.75">
      <c r="C37" s="9"/>
    </row>
    <row r="38" ht="12.75">
      <c r="C38" s="9"/>
    </row>
    <row r="39" ht="12.75">
      <c r="C39" s="9"/>
    </row>
    <row r="40" spans="1:3" s="1" customFormat="1" ht="12.75">
      <c r="A40" s="2"/>
      <c r="B40" s="11"/>
      <c r="C40" s="11"/>
    </row>
    <row r="41" ht="12.75">
      <c r="C41" s="9"/>
    </row>
    <row r="42" ht="12.75">
      <c r="C42" s="9"/>
    </row>
    <row r="43" ht="12.75">
      <c r="C43" s="9"/>
    </row>
    <row r="44" ht="12.75">
      <c r="C44" s="9"/>
    </row>
    <row r="45" ht="12.75">
      <c r="C45" s="9"/>
    </row>
    <row r="46" ht="12.75">
      <c r="C46" s="9"/>
    </row>
    <row r="47" spans="1:3" s="1" customFormat="1" ht="12.75">
      <c r="A47" s="2"/>
      <c r="B47" s="11"/>
      <c r="C47" s="11"/>
    </row>
    <row r="48" ht="12.75">
      <c r="C48" s="9"/>
    </row>
    <row r="49" ht="12.75">
      <c r="C49" s="9"/>
    </row>
    <row r="50" ht="12.75">
      <c r="C50" s="9"/>
    </row>
    <row r="51" ht="12.75">
      <c r="C51" s="9"/>
    </row>
    <row r="52" ht="12.75">
      <c r="C52" s="9"/>
    </row>
    <row r="53" ht="12.75">
      <c r="C53" s="9"/>
    </row>
    <row r="54" ht="12.75">
      <c r="C54" s="9"/>
    </row>
    <row r="55" ht="12.75">
      <c r="C55" s="9"/>
    </row>
    <row r="56" ht="12.75">
      <c r="C56" s="9"/>
    </row>
    <row r="57" ht="12.75">
      <c r="C57" s="9"/>
    </row>
    <row r="58" ht="12.75">
      <c r="C58" s="9"/>
    </row>
    <row r="59" ht="12.75">
      <c r="C59" s="9"/>
    </row>
    <row r="60" spans="1:3" s="1" customFormat="1" ht="12.75">
      <c r="A60" s="2"/>
      <c r="B60" s="11"/>
      <c r="C60" s="11"/>
    </row>
    <row r="61" ht="12.75">
      <c r="C61" s="9"/>
    </row>
    <row r="62" ht="12.75">
      <c r="C62" s="9"/>
    </row>
    <row r="63" ht="12.75">
      <c r="C63" s="9"/>
    </row>
    <row r="64" spans="1:3" s="1" customFormat="1" ht="12.75">
      <c r="A64" s="2"/>
      <c r="B64" s="11"/>
      <c r="C64" s="11"/>
    </row>
    <row r="65" spans="1:3" s="1" customFormat="1" ht="12.75">
      <c r="A65" s="2"/>
      <c r="B65" s="11"/>
      <c r="C65" s="11"/>
    </row>
  </sheetData>
  <mergeCells count="1">
    <mergeCell ref="A23:C2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9.140625" style="27" customWidth="1"/>
    <col min="2" max="2" width="24.57421875" style="27" customWidth="1"/>
    <col min="3" max="3" width="9.140625" style="28" customWidth="1"/>
    <col min="4" max="4" width="10.00390625" style="27" customWidth="1"/>
    <col min="5" max="16384" width="9.140625" style="27" customWidth="1"/>
  </cols>
  <sheetData>
    <row r="1" ht="12.75">
      <c r="A1" s="1" t="s">
        <v>109</v>
      </c>
    </row>
    <row r="3" spans="1:6" ht="12.75">
      <c r="A3" s="30" t="s">
        <v>89</v>
      </c>
      <c r="B3" s="30" t="s">
        <v>90</v>
      </c>
      <c r="C3" s="31" t="s">
        <v>104</v>
      </c>
      <c r="D3" s="29"/>
      <c r="F3" s="29"/>
    </row>
    <row r="4" spans="1:6" ht="12.75">
      <c r="A4" s="29"/>
      <c r="B4" s="29"/>
      <c r="C4" s="28" t="s">
        <v>110</v>
      </c>
      <c r="D4" s="29"/>
      <c r="E4" s="29"/>
      <c r="F4" s="29"/>
    </row>
    <row r="5" spans="1:6" ht="12.75">
      <c r="A5" s="29" t="s">
        <v>91</v>
      </c>
      <c r="B5" s="29"/>
      <c r="D5" s="29"/>
      <c r="E5" s="29"/>
      <c r="F5" s="29"/>
    </row>
    <row r="6" spans="1:6" ht="12.75">
      <c r="A6" s="29"/>
      <c r="B6" s="29" t="s">
        <v>92</v>
      </c>
      <c r="C6" s="28">
        <v>714</v>
      </c>
      <c r="E6" s="29"/>
      <c r="F6" s="29"/>
    </row>
    <row r="7" spans="1:6" ht="12.75">
      <c r="A7" s="29"/>
      <c r="B7" s="29" t="s">
        <v>93</v>
      </c>
      <c r="C7" s="28" t="s">
        <v>108</v>
      </c>
      <c r="E7" s="29"/>
      <c r="F7" s="29"/>
    </row>
    <row r="8" spans="1:6" ht="12.75">
      <c r="A8" s="29"/>
      <c r="B8" s="29" t="s">
        <v>94</v>
      </c>
      <c r="C8" s="28">
        <v>410</v>
      </c>
      <c r="E8" s="29"/>
      <c r="F8" s="29"/>
    </row>
    <row r="9" spans="1:6" ht="12.75">
      <c r="A9" s="29"/>
      <c r="B9" s="29" t="s">
        <v>95</v>
      </c>
      <c r="C9" s="28">
        <v>374</v>
      </c>
      <c r="D9" s="29"/>
      <c r="E9" s="29"/>
      <c r="F9" s="29"/>
    </row>
    <row r="10" spans="1:6" ht="12.75">
      <c r="A10" s="29"/>
      <c r="B10" s="29" t="s">
        <v>105</v>
      </c>
      <c r="C10" s="28">
        <v>354</v>
      </c>
      <c r="D10" s="29"/>
      <c r="F10" s="29"/>
    </row>
    <row r="11" spans="1:6" ht="12.75">
      <c r="A11" s="29"/>
      <c r="B11" s="29" t="s">
        <v>96</v>
      </c>
      <c r="C11" s="28">
        <v>277</v>
      </c>
      <c r="D11" s="29"/>
      <c r="E11" s="29"/>
      <c r="F11" s="29"/>
    </row>
    <row r="12" spans="1:6" ht="12.75">
      <c r="A12" s="29" t="s">
        <v>97</v>
      </c>
      <c r="B12" s="29"/>
      <c r="D12" s="29"/>
      <c r="E12" s="29"/>
      <c r="F12" s="29"/>
    </row>
    <row r="13" spans="1:6" ht="12.75">
      <c r="A13" s="29"/>
      <c r="B13" s="29" t="s">
        <v>106</v>
      </c>
      <c r="C13" s="28">
        <v>508</v>
      </c>
      <c r="D13" s="29"/>
      <c r="F13" s="29"/>
    </row>
    <row r="14" spans="1:6" ht="12.75">
      <c r="A14" s="29"/>
      <c r="B14" s="29" t="s">
        <v>98</v>
      </c>
      <c r="C14" s="28">
        <v>230</v>
      </c>
      <c r="D14" s="29"/>
      <c r="F14" s="29"/>
    </row>
    <row r="15" spans="1:6" ht="12.75">
      <c r="A15" s="29"/>
      <c r="B15" s="29" t="s">
        <v>99</v>
      </c>
      <c r="C15" s="28">
        <v>102</v>
      </c>
      <c r="D15" s="29"/>
      <c r="F15" s="29"/>
    </row>
    <row r="16" spans="1:4" ht="12.75">
      <c r="A16" s="29"/>
      <c r="B16" s="29" t="s">
        <v>100</v>
      </c>
      <c r="C16" s="28">
        <v>90</v>
      </c>
      <c r="D16" s="29"/>
    </row>
    <row r="17" spans="1:6" ht="12.75">
      <c r="A17" s="29"/>
      <c r="B17" s="29" t="s">
        <v>101</v>
      </c>
      <c r="C17" s="28">
        <v>82</v>
      </c>
      <c r="D17" s="29"/>
      <c r="F17" s="29"/>
    </row>
    <row r="18" spans="1:6" ht="12.75">
      <c r="A18" s="30"/>
      <c r="B18" s="30" t="s">
        <v>102</v>
      </c>
      <c r="C18" s="31" t="s">
        <v>103</v>
      </c>
      <c r="D18" s="29"/>
      <c r="F18" s="29"/>
    </row>
    <row r="20" ht="12.75">
      <c r="A20" s="27" t="s">
        <v>111</v>
      </c>
    </row>
    <row r="21" ht="6" customHeight="1"/>
    <row r="22" spans="1:4" ht="21" customHeight="1">
      <c r="A22" s="52" t="s">
        <v>107</v>
      </c>
      <c r="B22" s="53"/>
      <c r="C22" s="53"/>
      <c r="D22" s="53"/>
    </row>
    <row r="23" spans="1:4" ht="22.5" customHeight="1">
      <c r="A23" s="53"/>
      <c r="B23" s="53"/>
      <c r="C23" s="53"/>
      <c r="D23" s="53"/>
    </row>
    <row r="24" spans="1:4" ht="24.75" customHeight="1">
      <c r="A24" s="54"/>
      <c r="B24" s="54"/>
      <c r="C24" s="54"/>
      <c r="D24" s="54"/>
    </row>
    <row r="26" spans="1:4" ht="12.75">
      <c r="A26" s="52" t="s">
        <v>112</v>
      </c>
      <c r="B26" s="53"/>
      <c r="C26" s="53"/>
      <c r="D26" s="53"/>
    </row>
    <row r="27" spans="1:4" ht="12.75">
      <c r="A27" s="53"/>
      <c r="B27" s="53"/>
      <c r="C27" s="53"/>
      <c r="D27" s="53"/>
    </row>
    <row r="28" spans="1:4" ht="14.25" customHeight="1">
      <c r="A28" s="53"/>
      <c r="B28" s="53"/>
      <c r="C28" s="53"/>
      <c r="D28" s="53"/>
    </row>
  </sheetData>
  <mergeCells count="2">
    <mergeCell ref="A22:D24"/>
    <mergeCell ref="A26:D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70"/>
  <sheetViews>
    <sheetView zoomScaleSheetLayoutView="100" workbookViewId="0" topLeftCell="A1">
      <selection activeCell="A1" sqref="A1"/>
    </sheetView>
  </sheetViews>
  <sheetFormatPr defaultColWidth="9.140625" defaultRowHeight="12.75"/>
  <cols>
    <col min="1" max="1" width="29.7109375" style="3" customWidth="1"/>
    <col min="2" max="2" width="16.8515625" style="9" customWidth="1"/>
    <col min="3" max="3" width="16.28125" style="0" customWidth="1"/>
  </cols>
  <sheetData>
    <row r="1" ht="12.75">
      <c r="A1" s="2" t="s">
        <v>0</v>
      </c>
    </row>
    <row r="2" ht="12.75">
      <c r="A2" s="2"/>
    </row>
    <row r="3" spans="1:3" s="5" customFormat="1" ht="12.75">
      <c r="A3" s="4" t="s">
        <v>1</v>
      </c>
      <c r="B3" s="23" t="s">
        <v>78</v>
      </c>
      <c r="C3" s="23" t="s">
        <v>78</v>
      </c>
    </row>
    <row r="4" spans="1:3" s="7" customFormat="1" ht="12.75">
      <c r="A4" s="6"/>
      <c r="B4" s="26" t="s">
        <v>82</v>
      </c>
      <c r="C4" s="26" t="s">
        <v>83</v>
      </c>
    </row>
    <row r="5" spans="1:2" s="7" customFormat="1" ht="12.75">
      <c r="A5" s="6"/>
      <c r="B5" s="10"/>
    </row>
    <row r="6" spans="1:3" ht="12.75">
      <c r="A6" s="3" t="s">
        <v>2</v>
      </c>
      <c r="B6" s="9">
        <v>7</v>
      </c>
      <c r="C6" s="13">
        <f>B6*0.264172051</f>
        <v>1.849204357</v>
      </c>
    </row>
    <row r="7" spans="1:3" ht="12.75">
      <c r="A7" s="3" t="s">
        <v>3</v>
      </c>
      <c r="B7" s="9">
        <v>21</v>
      </c>
      <c r="C7" s="13">
        <f aca="true" t="shared" si="0" ref="C7:C67">B7*0.264172051</f>
        <v>5.547613071000001</v>
      </c>
    </row>
    <row r="8" spans="1:3" ht="12.75">
      <c r="A8" s="3" t="s">
        <v>4</v>
      </c>
      <c r="B8" s="9">
        <v>910</v>
      </c>
      <c r="C8" s="13">
        <f t="shared" si="0"/>
        <v>240.39656641000002</v>
      </c>
    </row>
    <row r="9" spans="1:3" ht="12.75">
      <c r="A9" s="3" t="s">
        <v>5</v>
      </c>
      <c r="B9" s="9">
        <v>350</v>
      </c>
      <c r="C9" s="13">
        <f t="shared" si="0"/>
        <v>92.46021785</v>
      </c>
    </row>
    <row r="10" spans="1:3" ht="12.75">
      <c r="A10" s="3" t="s">
        <v>6</v>
      </c>
      <c r="B10" s="9">
        <v>58</v>
      </c>
      <c r="C10" s="13">
        <f t="shared" si="0"/>
        <v>15.321978958</v>
      </c>
    </row>
    <row r="11" spans="1:3" ht="12.75">
      <c r="A11" s="3" t="s">
        <v>7</v>
      </c>
      <c r="B11" s="9">
        <v>150</v>
      </c>
      <c r="C11" s="13">
        <f t="shared" si="0"/>
        <v>39.625807650000006</v>
      </c>
    </row>
    <row r="12" spans="1:3" ht="12.75">
      <c r="A12" s="3" t="s">
        <v>8</v>
      </c>
      <c r="B12" s="9">
        <v>220</v>
      </c>
      <c r="C12" s="13">
        <f t="shared" si="0"/>
        <v>58.117851220000006</v>
      </c>
    </row>
    <row r="13" spans="1:3" ht="12.75">
      <c r="A13" s="3" t="s">
        <v>9</v>
      </c>
      <c r="B13" s="9">
        <v>376.2</v>
      </c>
      <c r="C13" s="13">
        <f t="shared" si="0"/>
        <v>99.3815255862</v>
      </c>
    </row>
    <row r="14" spans="1:3" ht="12.75">
      <c r="A14" s="3" t="s">
        <v>10</v>
      </c>
      <c r="B14" s="9">
        <v>110</v>
      </c>
      <c r="C14" s="13">
        <f t="shared" si="0"/>
        <v>29.058925610000003</v>
      </c>
    </row>
    <row r="15" spans="1:3" ht="12.75">
      <c r="A15" s="3" t="s">
        <v>11</v>
      </c>
      <c r="B15" s="9">
        <v>290</v>
      </c>
      <c r="C15" s="13">
        <f t="shared" si="0"/>
        <v>76.60989479</v>
      </c>
    </row>
    <row r="16" spans="1:3" ht="12.75">
      <c r="A16" s="3" t="s">
        <v>26</v>
      </c>
      <c r="B16" s="9">
        <v>225.1</v>
      </c>
      <c r="C16" s="13">
        <f t="shared" si="0"/>
        <v>59.4651286801</v>
      </c>
    </row>
    <row r="17" spans="1:3" s="1" customFormat="1" ht="12.75">
      <c r="A17" s="2" t="s">
        <v>12</v>
      </c>
      <c r="B17" s="11">
        <v>2717.3</v>
      </c>
      <c r="C17" s="16">
        <f t="shared" si="0"/>
        <v>717.8347141823001</v>
      </c>
    </row>
    <row r="18" spans="1:3" ht="12.75">
      <c r="A18" s="3" t="s">
        <v>13</v>
      </c>
      <c r="B18" s="9">
        <v>750</v>
      </c>
      <c r="C18" s="13">
        <f t="shared" si="0"/>
        <v>198.12903825</v>
      </c>
    </row>
    <row r="19" spans="1:3" ht="12.75">
      <c r="A19" s="3" t="s">
        <v>14</v>
      </c>
      <c r="B19" s="9">
        <v>11.1</v>
      </c>
      <c r="C19" s="13">
        <f t="shared" si="0"/>
        <v>2.9323097661</v>
      </c>
    </row>
    <row r="20" spans="1:3" ht="12.75">
      <c r="A20" s="3" t="s">
        <v>15</v>
      </c>
      <c r="B20" s="9">
        <v>55</v>
      </c>
      <c r="C20" s="13">
        <f t="shared" si="0"/>
        <v>14.529462805000001</v>
      </c>
    </row>
    <row r="21" spans="1:3" ht="12.75">
      <c r="A21" s="3" t="s">
        <v>16</v>
      </c>
      <c r="B21" s="9">
        <v>245</v>
      </c>
      <c r="C21" s="13">
        <f t="shared" si="0"/>
        <v>64.722152495</v>
      </c>
    </row>
    <row r="22" spans="1:3" ht="12.75">
      <c r="A22" s="3" t="s">
        <v>25</v>
      </c>
      <c r="B22" s="9">
        <v>395.3</v>
      </c>
      <c r="C22" s="13">
        <f t="shared" si="0"/>
        <v>104.42721176030001</v>
      </c>
    </row>
    <row r="23" spans="1:3" s="1" customFormat="1" ht="12.75">
      <c r="A23" s="2" t="s">
        <v>17</v>
      </c>
      <c r="B23" s="11">
        <v>4173.7</v>
      </c>
      <c r="C23" s="16">
        <f t="shared" si="0"/>
        <v>1102.5748892587</v>
      </c>
    </row>
    <row r="24" spans="1:3" ht="12.75">
      <c r="A24" s="3" t="s">
        <v>18</v>
      </c>
      <c r="B24" s="9">
        <v>30</v>
      </c>
      <c r="C24" s="13">
        <f t="shared" si="0"/>
        <v>7.9251615300000005</v>
      </c>
    </row>
    <row r="25" spans="1:3" ht="12.75">
      <c r="A25" s="3" t="s">
        <v>19</v>
      </c>
      <c r="B25" s="9">
        <v>15</v>
      </c>
      <c r="C25" s="13">
        <f t="shared" si="0"/>
        <v>3.9625807650000002</v>
      </c>
    </row>
    <row r="26" spans="1:3" ht="12.75">
      <c r="A26" s="3" t="s">
        <v>20</v>
      </c>
      <c r="B26" s="9">
        <v>10</v>
      </c>
      <c r="C26" s="13">
        <f t="shared" si="0"/>
        <v>2.6417205100000003</v>
      </c>
    </row>
    <row r="27" spans="1:3" ht="12.75">
      <c r="A27" s="3" t="s">
        <v>21</v>
      </c>
      <c r="B27" s="9">
        <v>30</v>
      </c>
      <c r="C27" s="13">
        <f t="shared" si="0"/>
        <v>7.9251615300000005</v>
      </c>
    </row>
    <row r="28" spans="1:3" ht="12.75">
      <c r="A28" s="3" t="s">
        <v>22</v>
      </c>
      <c r="B28" s="9">
        <v>390.4</v>
      </c>
      <c r="C28" s="13">
        <f t="shared" si="0"/>
        <v>103.1327687104</v>
      </c>
    </row>
    <row r="29" spans="1:3" ht="12.75">
      <c r="A29" s="3" t="s">
        <v>23</v>
      </c>
      <c r="B29" s="9">
        <v>12.6</v>
      </c>
      <c r="C29" s="13">
        <f t="shared" si="0"/>
        <v>3.3285678426</v>
      </c>
    </row>
    <row r="30" spans="1:3" ht="12.75">
      <c r="A30" s="3" t="s">
        <v>24</v>
      </c>
      <c r="B30" s="9">
        <v>101</v>
      </c>
      <c r="C30" s="13">
        <f t="shared" si="0"/>
        <v>26.681377151000003</v>
      </c>
    </row>
    <row r="31" spans="1:3" s="1" customFormat="1" ht="12.75">
      <c r="A31" s="2" t="s">
        <v>27</v>
      </c>
      <c r="B31" s="11">
        <v>589</v>
      </c>
      <c r="C31" s="16">
        <f t="shared" si="0"/>
        <v>155.59733803900002</v>
      </c>
    </row>
    <row r="32" spans="1:3" ht="12.75">
      <c r="A32" s="3" t="s">
        <v>28</v>
      </c>
      <c r="B32" s="9">
        <v>230</v>
      </c>
      <c r="C32" s="13">
        <f t="shared" si="0"/>
        <v>60.759571730000005</v>
      </c>
    </row>
    <row r="33" spans="1:3" ht="12.75">
      <c r="A33" s="3" t="s">
        <v>29</v>
      </c>
      <c r="B33" s="9">
        <v>30</v>
      </c>
      <c r="C33" s="13">
        <f t="shared" si="0"/>
        <v>7.9251615300000005</v>
      </c>
    </row>
    <row r="34" spans="1:3" ht="12.75">
      <c r="A34" s="3" t="s">
        <v>30</v>
      </c>
      <c r="B34" s="9">
        <v>45</v>
      </c>
      <c r="C34" s="13">
        <f t="shared" si="0"/>
        <v>11.887742295</v>
      </c>
    </row>
    <row r="35" spans="1:3" ht="12.75">
      <c r="A35" s="3" t="s">
        <v>31</v>
      </c>
      <c r="B35" s="9">
        <v>65</v>
      </c>
      <c r="C35" s="13">
        <f t="shared" si="0"/>
        <v>17.171183315</v>
      </c>
    </row>
    <row r="36" spans="1:3" ht="12.75">
      <c r="A36" s="3" t="s">
        <v>32</v>
      </c>
      <c r="B36" s="9">
        <v>22</v>
      </c>
      <c r="C36" s="13">
        <f t="shared" si="0"/>
        <v>5.811785122000001</v>
      </c>
    </row>
    <row r="37" spans="1:3" ht="12.75">
      <c r="A37" s="3" t="s">
        <v>33</v>
      </c>
      <c r="B37" s="9">
        <v>45</v>
      </c>
      <c r="C37" s="13">
        <f t="shared" si="0"/>
        <v>11.887742295</v>
      </c>
    </row>
    <row r="38" spans="1:3" ht="12.75">
      <c r="A38" s="3" t="s">
        <v>34</v>
      </c>
      <c r="B38" s="9">
        <v>28.9</v>
      </c>
      <c r="C38" s="13">
        <f t="shared" si="0"/>
        <v>7.6345722739</v>
      </c>
    </row>
    <row r="39" spans="1:3" ht="12.75">
      <c r="A39" s="3" t="s">
        <v>35</v>
      </c>
      <c r="B39" s="9">
        <v>14</v>
      </c>
      <c r="C39" s="13">
        <f t="shared" si="0"/>
        <v>3.698408714</v>
      </c>
    </row>
    <row r="40" spans="1:3" ht="12.75">
      <c r="A40" s="3" t="s">
        <v>36</v>
      </c>
      <c r="B40" s="9">
        <v>16213.9</v>
      </c>
      <c r="C40" s="13">
        <f t="shared" si="0"/>
        <v>4283.2592177089</v>
      </c>
    </row>
    <row r="41" spans="1:3" ht="12.75">
      <c r="A41" s="3" t="s">
        <v>38</v>
      </c>
      <c r="B41" s="9">
        <v>95</v>
      </c>
      <c r="C41" s="13">
        <f t="shared" si="0"/>
        <v>25.096344845</v>
      </c>
    </row>
    <row r="42" spans="1:3" s="1" customFormat="1" ht="12.75">
      <c r="A42" s="2" t="s">
        <v>37</v>
      </c>
      <c r="B42" s="11">
        <v>16788.8</v>
      </c>
      <c r="C42" s="16">
        <f t="shared" si="0"/>
        <v>4435.1317298288</v>
      </c>
    </row>
    <row r="43" spans="1:3" ht="12.75">
      <c r="A43" s="3" t="s">
        <v>59</v>
      </c>
      <c r="B43" s="9">
        <v>165</v>
      </c>
      <c r="C43" s="13">
        <f t="shared" si="0"/>
        <v>43.588388415000004</v>
      </c>
    </row>
    <row r="44" spans="1:3" ht="12.75">
      <c r="A44" s="3" t="s">
        <v>39</v>
      </c>
      <c r="B44" s="9">
        <v>50</v>
      </c>
      <c r="C44" s="13">
        <f t="shared" si="0"/>
        <v>13.20860255</v>
      </c>
    </row>
    <row r="45" spans="1:3" ht="12.75">
      <c r="A45" s="3" t="s">
        <v>40</v>
      </c>
      <c r="B45" s="9">
        <v>16067</v>
      </c>
      <c r="C45" s="13">
        <f t="shared" si="0"/>
        <v>4244.4523434170005</v>
      </c>
    </row>
    <row r="46" spans="1:3" ht="12.75">
      <c r="A46" s="3" t="s">
        <v>41</v>
      </c>
      <c r="B46" s="9">
        <v>50</v>
      </c>
      <c r="C46" s="13">
        <f t="shared" si="0"/>
        <v>13.20860255</v>
      </c>
    </row>
    <row r="47" spans="1:3" ht="12.75">
      <c r="A47" s="3" t="s">
        <v>42</v>
      </c>
      <c r="B47" s="9">
        <v>52.6</v>
      </c>
      <c r="C47" s="13">
        <f t="shared" si="0"/>
        <v>13.895449882600001</v>
      </c>
    </row>
    <row r="48" spans="1:3" ht="12.75">
      <c r="A48" s="3" t="s">
        <v>43</v>
      </c>
      <c r="B48" s="9">
        <v>180</v>
      </c>
      <c r="C48" s="13">
        <f t="shared" si="0"/>
        <v>47.55096918</v>
      </c>
    </row>
    <row r="49" spans="1:3" s="1" customFormat="1" ht="12.75">
      <c r="A49" s="2" t="s">
        <v>60</v>
      </c>
      <c r="B49" s="11">
        <v>16564.6</v>
      </c>
      <c r="C49" s="16">
        <f t="shared" si="0"/>
        <v>4375.9043559946</v>
      </c>
    </row>
    <row r="50" spans="1:3" ht="12.75">
      <c r="A50" s="3" t="s">
        <v>44</v>
      </c>
      <c r="B50" s="9">
        <v>3800</v>
      </c>
      <c r="C50" s="13">
        <f t="shared" si="0"/>
        <v>1003.8537938000001</v>
      </c>
    </row>
    <row r="51" spans="1:3" ht="12.75">
      <c r="A51" s="3" t="s">
        <v>61</v>
      </c>
      <c r="B51" s="9">
        <v>1700</v>
      </c>
      <c r="C51" s="13">
        <f t="shared" si="0"/>
        <v>449.09248670000005</v>
      </c>
    </row>
    <row r="52" spans="1:3" ht="12.75">
      <c r="A52" s="3" t="s">
        <v>45</v>
      </c>
      <c r="B52" s="9">
        <v>170</v>
      </c>
      <c r="C52" s="13">
        <f t="shared" si="0"/>
        <v>44.909248670000004</v>
      </c>
    </row>
    <row r="53" spans="1:3" ht="12.75">
      <c r="A53" s="3" t="s">
        <v>46</v>
      </c>
      <c r="B53" s="9">
        <v>30.5</v>
      </c>
      <c r="C53" s="13">
        <f t="shared" si="0"/>
        <v>8.0572475555</v>
      </c>
    </row>
    <row r="54" spans="1:3" ht="12.75">
      <c r="A54" s="3" t="s">
        <v>47</v>
      </c>
      <c r="B54" s="9">
        <v>113</v>
      </c>
      <c r="C54" s="13">
        <f t="shared" si="0"/>
        <v>29.851441763</v>
      </c>
    </row>
    <row r="55" spans="1:3" ht="12.75">
      <c r="A55" s="3" t="s">
        <v>48</v>
      </c>
      <c r="B55" s="9">
        <v>63</v>
      </c>
      <c r="C55" s="13">
        <f t="shared" si="0"/>
        <v>16.642839213000002</v>
      </c>
    </row>
    <row r="56" spans="1:3" ht="12.75">
      <c r="A56" s="3" t="s">
        <v>49</v>
      </c>
      <c r="B56" s="9">
        <v>90</v>
      </c>
      <c r="C56" s="13">
        <f t="shared" si="0"/>
        <v>23.77548459</v>
      </c>
    </row>
    <row r="57" spans="1:3" ht="12.75">
      <c r="A57" s="3" t="s">
        <v>50</v>
      </c>
      <c r="B57" s="9">
        <v>84</v>
      </c>
      <c r="C57" s="13">
        <f t="shared" si="0"/>
        <v>22.190452284000003</v>
      </c>
    </row>
    <row r="58" spans="1:3" ht="12.75">
      <c r="A58" s="3" t="s">
        <v>75</v>
      </c>
      <c r="B58" s="9">
        <v>170</v>
      </c>
      <c r="C58" s="13">
        <f t="shared" si="0"/>
        <v>44.909248670000004</v>
      </c>
    </row>
    <row r="59" spans="1:3" ht="12.75">
      <c r="A59" s="3" t="s">
        <v>51</v>
      </c>
      <c r="B59" s="9">
        <v>9</v>
      </c>
      <c r="C59" s="13">
        <f t="shared" si="0"/>
        <v>2.3775484590000002</v>
      </c>
    </row>
    <row r="60" spans="1:3" ht="12.75">
      <c r="A60" s="3" t="s">
        <v>74</v>
      </c>
      <c r="B60" s="9">
        <v>300</v>
      </c>
      <c r="C60" s="13">
        <f t="shared" si="0"/>
        <v>79.25161530000001</v>
      </c>
    </row>
    <row r="61" spans="1:3" ht="12.75">
      <c r="A61" s="3" t="s">
        <v>52</v>
      </c>
      <c r="B61" s="9">
        <v>80</v>
      </c>
      <c r="C61" s="13">
        <f t="shared" si="0"/>
        <v>21.133764080000002</v>
      </c>
    </row>
    <row r="62" spans="1:3" s="1" customFormat="1" ht="12.75">
      <c r="A62" s="2" t="s">
        <v>53</v>
      </c>
      <c r="B62" s="11">
        <v>6609.5</v>
      </c>
      <c r="C62" s="16">
        <f t="shared" si="0"/>
        <v>1746.0451710845002</v>
      </c>
    </row>
    <row r="63" spans="1:3" ht="12.75">
      <c r="A63" s="3" t="s">
        <v>54</v>
      </c>
      <c r="B63" s="9">
        <v>125</v>
      </c>
      <c r="C63" s="13">
        <f t="shared" si="0"/>
        <v>33.021506375</v>
      </c>
    </row>
    <row r="64" spans="1:3" ht="12.75">
      <c r="A64" s="3" t="s">
        <v>55</v>
      </c>
      <c r="B64" s="9">
        <v>16</v>
      </c>
      <c r="C64" s="13">
        <f t="shared" si="0"/>
        <v>4.226752816</v>
      </c>
    </row>
    <row r="65" spans="1:3" ht="12.75">
      <c r="A65" s="3" t="s">
        <v>56</v>
      </c>
      <c r="B65" s="9">
        <v>8</v>
      </c>
      <c r="C65" s="13">
        <f t="shared" si="0"/>
        <v>2.113376408</v>
      </c>
    </row>
    <row r="66" spans="1:3" s="1" customFormat="1" ht="12.75">
      <c r="A66" s="2" t="s">
        <v>57</v>
      </c>
      <c r="B66" s="11">
        <v>149</v>
      </c>
      <c r="C66" s="16">
        <f t="shared" si="0"/>
        <v>39.361635599</v>
      </c>
    </row>
    <row r="67" spans="1:3" s="1" customFormat="1" ht="12.75">
      <c r="A67" s="2" t="s">
        <v>58</v>
      </c>
      <c r="B67" s="11">
        <v>44874.6</v>
      </c>
      <c r="C67" s="16">
        <f t="shared" si="0"/>
        <v>11854.6151198046</v>
      </c>
    </row>
    <row r="68" spans="1:2" s="5" customFormat="1" ht="12.75">
      <c r="A68" s="4"/>
      <c r="B68" s="23"/>
    </row>
    <row r="69" ht="12.75">
      <c r="A69" s="3" t="s">
        <v>62</v>
      </c>
    </row>
    <row r="70" ht="12.75">
      <c r="A70" s="8" t="s">
        <v>79</v>
      </c>
    </row>
  </sheetData>
  <printOptions/>
  <pageMargins left="0.75" right="0.75" top="1" bottom="1" header="0.5" footer="0.5"/>
  <pageSetup horizontalDpi="600" verticalDpi="600" orientation="portrait" scale="73" r:id="rId1"/>
</worksheet>
</file>

<file path=xl/worksheets/sheet7.xml><?xml version="1.0" encoding="utf-8"?>
<worksheet xmlns="http://schemas.openxmlformats.org/spreadsheetml/2006/main" xmlns:r="http://schemas.openxmlformats.org/officeDocument/2006/relationships">
  <dimension ref="A1:D66"/>
  <sheetViews>
    <sheetView zoomScaleSheetLayoutView="100" workbookViewId="0" topLeftCell="A1">
      <selection activeCell="A1" sqref="A1"/>
    </sheetView>
  </sheetViews>
  <sheetFormatPr defaultColWidth="9.140625" defaultRowHeight="12.75"/>
  <cols>
    <col min="1" max="1" width="16.421875" style="3" customWidth="1"/>
    <col min="2" max="2" width="17.28125" style="9" customWidth="1"/>
    <col min="3" max="3" width="14.00390625" style="9" customWidth="1"/>
    <col min="4" max="4" width="14.140625" style="0" customWidth="1"/>
  </cols>
  <sheetData>
    <row r="1" ht="12.75">
      <c r="A1" s="2" t="s">
        <v>63</v>
      </c>
    </row>
    <row r="2" ht="12.75">
      <c r="A2" s="2"/>
    </row>
    <row r="3" spans="1:4" s="5" customFormat="1" ht="12.75" customHeight="1">
      <c r="A3" s="4" t="s">
        <v>1</v>
      </c>
      <c r="B3" s="12" t="s">
        <v>78</v>
      </c>
      <c r="C3" s="12" t="s">
        <v>78</v>
      </c>
      <c r="D3" s="12" t="s">
        <v>78</v>
      </c>
    </row>
    <row r="4" spans="1:4" s="7" customFormat="1" ht="12.75" customHeight="1">
      <c r="A4" s="6"/>
      <c r="B4" s="26" t="s">
        <v>88</v>
      </c>
      <c r="C4" s="26" t="s">
        <v>82</v>
      </c>
      <c r="D4" s="26" t="s">
        <v>83</v>
      </c>
    </row>
    <row r="5" spans="1:3" s="7" customFormat="1" ht="12.75">
      <c r="A5" s="6"/>
      <c r="B5" s="10"/>
      <c r="C5" s="10"/>
    </row>
    <row r="6" spans="1:4" ht="12.75">
      <c r="A6" s="3" t="s">
        <v>2</v>
      </c>
      <c r="B6" s="10">
        <v>74.7</v>
      </c>
      <c r="C6" s="9">
        <f>B6*1136.364/1000</f>
        <v>84.88639080000002</v>
      </c>
      <c r="D6" s="13">
        <f>C6*0.264172051</f>
        <v>22.424611959623537</v>
      </c>
    </row>
    <row r="7" spans="1:4" ht="12.75">
      <c r="A7" s="3" t="s">
        <v>64</v>
      </c>
      <c r="B7" s="10">
        <v>120</v>
      </c>
      <c r="C7" s="9">
        <f aca="true" t="shared" si="0" ref="C7:C22">B7*1136.364/1000</f>
        <v>136.36368</v>
      </c>
      <c r="D7" s="13">
        <f aca="true" t="shared" si="1" ref="D7:D22">C7*0.264172051</f>
        <v>36.02347302750768</v>
      </c>
    </row>
    <row r="8" spans="1:4" ht="12.75">
      <c r="A8" s="3" t="s">
        <v>3</v>
      </c>
      <c r="B8" s="10">
        <v>70</v>
      </c>
      <c r="C8" s="9">
        <f t="shared" si="0"/>
        <v>79.54548</v>
      </c>
      <c r="D8" s="13">
        <f t="shared" si="1"/>
        <v>21.013692599379482</v>
      </c>
    </row>
    <row r="9" spans="1:4" ht="12.75">
      <c r="A9" s="3" t="s">
        <v>4</v>
      </c>
      <c r="B9" s="10">
        <v>490</v>
      </c>
      <c r="C9" s="9">
        <f t="shared" si="0"/>
        <v>556.81836</v>
      </c>
      <c r="D9" s="13">
        <f t="shared" si="1"/>
        <v>147.09584819565637</v>
      </c>
    </row>
    <row r="10" spans="1:4" ht="12.75">
      <c r="A10" s="3" t="s">
        <v>5</v>
      </c>
      <c r="B10" s="10">
        <v>1690.225</v>
      </c>
      <c r="C10" s="9">
        <f t="shared" si="0"/>
        <v>1920.7108418999999</v>
      </c>
      <c r="D10" s="13">
        <f t="shared" si="1"/>
        <v>507.39812248265974</v>
      </c>
    </row>
    <row r="11" spans="1:4" ht="12.75">
      <c r="A11" s="3" t="s">
        <v>7</v>
      </c>
      <c r="B11" s="10">
        <v>200</v>
      </c>
      <c r="C11" s="9">
        <f t="shared" si="0"/>
        <v>227.27280000000002</v>
      </c>
      <c r="D11" s="13">
        <f t="shared" si="1"/>
        <v>60.03912171251281</v>
      </c>
    </row>
    <row r="12" spans="1:4" ht="12.75">
      <c r="A12" s="3" t="s">
        <v>8</v>
      </c>
      <c r="B12" s="10">
        <v>70</v>
      </c>
      <c r="C12" s="9">
        <f t="shared" si="0"/>
        <v>79.54548</v>
      </c>
      <c r="D12" s="13">
        <f t="shared" si="1"/>
        <v>21.013692599379482</v>
      </c>
    </row>
    <row r="13" spans="1:4" ht="12.75">
      <c r="A13" s="3" t="s">
        <v>9</v>
      </c>
      <c r="B13" s="10">
        <v>73.5</v>
      </c>
      <c r="C13" s="9">
        <f t="shared" si="0"/>
        <v>83.522754</v>
      </c>
      <c r="D13" s="13">
        <f t="shared" si="1"/>
        <v>22.06437722934846</v>
      </c>
    </row>
    <row r="14" spans="1:4" ht="12.75">
      <c r="A14" s="3" t="s">
        <v>10</v>
      </c>
      <c r="B14" s="10">
        <v>6</v>
      </c>
      <c r="C14" s="9">
        <f t="shared" si="0"/>
        <v>6.8181840000000005</v>
      </c>
      <c r="D14" s="13">
        <f t="shared" si="1"/>
        <v>1.8011736513753842</v>
      </c>
    </row>
    <row r="15" spans="1:4" ht="12.75">
      <c r="A15" s="3" t="s">
        <v>65</v>
      </c>
      <c r="B15" s="10">
        <v>65</v>
      </c>
      <c r="C15" s="9">
        <f t="shared" si="0"/>
        <v>73.86366000000001</v>
      </c>
      <c r="D15" s="13">
        <f t="shared" si="1"/>
        <v>19.512714556566664</v>
      </c>
    </row>
    <row r="16" spans="1:4" ht="12.75">
      <c r="A16" s="3" t="s">
        <v>25</v>
      </c>
      <c r="B16" s="10">
        <v>20</v>
      </c>
      <c r="C16" s="9">
        <f t="shared" si="0"/>
        <v>22.72728</v>
      </c>
      <c r="D16" s="13">
        <f t="shared" si="1"/>
        <v>6.00391217125128</v>
      </c>
    </row>
    <row r="17" spans="1:4" s="1" customFormat="1" ht="12.75">
      <c r="A17" s="2" t="s">
        <v>66</v>
      </c>
      <c r="B17" s="17">
        <v>2879.425</v>
      </c>
      <c r="C17" s="11">
        <f t="shared" si="0"/>
        <v>3272.0749107</v>
      </c>
      <c r="D17" s="16">
        <f t="shared" si="1"/>
        <v>864.3907401852609</v>
      </c>
    </row>
    <row r="18" spans="1:4" ht="12.75">
      <c r="A18" s="3" t="s">
        <v>67</v>
      </c>
      <c r="B18" s="10">
        <v>250</v>
      </c>
      <c r="C18" s="9">
        <f t="shared" si="0"/>
        <v>284.091</v>
      </c>
      <c r="D18" s="13">
        <f t="shared" si="1"/>
        <v>75.048902140641</v>
      </c>
    </row>
    <row r="19" spans="1:4" ht="12.75">
      <c r="A19" s="3" t="s">
        <v>40</v>
      </c>
      <c r="B19" s="10">
        <v>61.25</v>
      </c>
      <c r="C19" s="9">
        <f t="shared" si="0"/>
        <v>69.602295</v>
      </c>
      <c r="D19" s="13">
        <f t="shared" si="1"/>
        <v>18.386981024457047</v>
      </c>
    </row>
    <row r="20" spans="1:4" ht="12.75">
      <c r="A20" s="3" t="s">
        <v>54</v>
      </c>
      <c r="B20" s="10">
        <v>50</v>
      </c>
      <c r="C20" s="9">
        <f t="shared" si="0"/>
        <v>56.818200000000004</v>
      </c>
      <c r="D20" s="13">
        <f t="shared" si="1"/>
        <v>15.009780428128202</v>
      </c>
    </row>
    <row r="21" spans="1:4" ht="12.75">
      <c r="A21" s="3" t="s">
        <v>68</v>
      </c>
      <c r="B21" s="10">
        <v>70</v>
      </c>
      <c r="C21" s="9">
        <f t="shared" si="0"/>
        <v>79.54548</v>
      </c>
      <c r="D21" s="13">
        <f t="shared" si="1"/>
        <v>21.013692599379482</v>
      </c>
    </row>
    <row r="22" spans="1:4" s="1" customFormat="1" ht="12.75">
      <c r="A22" s="2" t="s">
        <v>69</v>
      </c>
      <c r="B22" s="17">
        <v>3310.675</v>
      </c>
      <c r="C22" s="11">
        <f t="shared" si="0"/>
        <v>3762.1318857000006</v>
      </c>
      <c r="D22" s="16">
        <f t="shared" si="1"/>
        <v>993.8500963778667</v>
      </c>
    </row>
    <row r="23" spans="1:4" s="22" customFormat="1" ht="12.75">
      <c r="A23" s="19"/>
      <c r="B23" s="20"/>
      <c r="C23" s="20"/>
      <c r="D23" s="21"/>
    </row>
    <row r="24" spans="1:4" ht="25.5" customHeight="1">
      <c r="A24" s="51" t="s">
        <v>73</v>
      </c>
      <c r="B24" s="51"/>
      <c r="C24" s="51"/>
      <c r="D24" s="51"/>
    </row>
    <row r="25" ht="12.75">
      <c r="D25" s="13"/>
    </row>
    <row r="26" ht="12.75">
      <c r="D26" s="13"/>
    </row>
    <row r="27" ht="12.75">
      <c r="D27" s="13"/>
    </row>
    <row r="28" ht="12.75">
      <c r="D28" s="13"/>
    </row>
    <row r="29" ht="12.75">
      <c r="D29" s="13"/>
    </row>
    <row r="30" spans="1:4" s="1" customFormat="1" ht="12.75">
      <c r="A30" s="2"/>
      <c r="B30" s="11"/>
      <c r="C30" s="11"/>
      <c r="D30" s="16"/>
    </row>
    <row r="31" ht="12.75">
      <c r="D31" s="13"/>
    </row>
    <row r="32" ht="12.75">
      <c r="D32" s="13"/>
    </row>
    <row r="33" ht="12.75">
      <c r="D33" s="13"/>
    </row>
    <row r="34" ht="12.75">
      <c r="D34" s="13"/>
    </row>
    <row r="35" ht="12.75">
      <c r="D35" s="13"/>
    </row>
    <row r="36" ht="12.75">
      <c r="D36" s="13"/>
    </row>
    <row r="37" ht="12.75">
      <c r="D37" s="13"/>
    </row>
    <row r="38" ht="12.75">
      <c r="D38" s="13"/>
    </row>
    <row r="39" ht="12.75">
      <c r="D39" s="13"/>
    </row>
    <row r="40" ht="12.75">
      <c r="D40" s="13"/>
    </row>
    <row r="41" spans="1:4" s="1" customFormat="1" ht="12.75">
      <c r="A41" s="2"/>
      <c r="B41" s="11"/>
      <c r="C41" s="11"/>
      <c r="D41" s="16"/>
    </row>
    <row r="42" ht="12.75">
      <c r="D42" s="13"/>
    </row>
    <row r="43" ht="12.75">
      <c r="D43" s="13"/>
    </row>
    <row r="44" ht="12.75">
      <c r="D44" s="13"/>
    </row>
    <row r="45" ht="12.75">
      <c r="D45" s="13"/>
    </row>
    <row r="46" ht="12.75">
      <c r="D46" s="13"/>
    </row>
    <row r="47" ht="12.75">
      <c r="D47" s="13"/>
    </row>
    <row r="48" spans="1:4" s="1" customFormat="1" ht="12.75">
      <c r="A48" s="2"/>
      <c r="B48" s="11"/>
      <c r="C48" s="11"/>
      <c r="D48" s="16"/>
    </row>
    <row r="49" ht="12.75">
      <c r="D49" s="13"/>
    </row>
    <row r="50" ht="12.75">
      <c r="D50" s="13"/>
    </row>
    <row r="51" ht="12.75">
      <c r="D51" s="13"/>
    </row>
    <row r="52" ht="12.75">
      <c r="D52" s="13"/>
    </row>
    <row r="53" ht="12.75">
      <c r="D53" s="13"/>
    </row>
    <row r="54" ht="12.75">
      <c r="D54" s="13"/>
    </row>
    <row r="55" ht="12.75">
      <c r="D55" s="13"/>
    </row>
    <row r="56" ht="12.75">
      <c r="D56" s="13"/>
    </row>
    <row r="57" ht="12.75">
      <c r="D57" s="13"/>
    </row>
    <row r="58" ht="12.75">
      <c r="D58" s="13"/>
    </row>
    <row r="59" ht="12.75">
      <c r="D59" s="13"/>
    </row>
    <row r="60" ht="12.75">
      <c r="D60" s="13"/>
    </row>
    <row r="61" spans="1:4" s="1" customFormat="1" ht="12.75">
      <c r="A61" s="2"/>
      <c r="B61" s="11"/>
      <c r="C61" s="11"/>
      <c r="D61" s="16"/>
    </row>
    <row r="62" ht="12.75">
      <c r="D62" s="13"/>
    </row>
    <row r="63" ht="12.75">
      <c r="D63" s="13"/>
    </row>
    <row r="64" ht="12.75">
      <c r="D64" s="13"/>
    </row>
    <row r="65" spans="1:4" s="1" customFormat="1" ht="12.75">
      <c r="A65" s="2"/>
      <c r="B65" s="11"/>
      <c r="C65" s="11"/>
      <c r="D65" s="16"/>
    </row>
    <row r="66" spans="1:4" s="1" customFormat="1" ht="12.75">
      <c r="A66" s="2"/>
      <c r="B66" s="11"/>
      <c r="C66" s="11"/>
      <c r="D66" s="16"/>
    </row>
  </sheetData>
  <mergeCells count="1">
    <mergeCell ref="A24:D2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42"/>
  <dimension ref="A1:H78"/>
  <sheetViews>
    <sheetView zoomScale="85" zoomScaleNormal="85" workbookViewId="0" topLeftCell="A1">
      <selection activeCell="A1" sqref="A1:F1"/>
    </sheetView>
  </sheetViews>
  <sheetFormatPr defaultColWidth="8.8515625" defaultRowHeight="12.75"/>
  <cols>
    <col min="1" max="1" width="9.140625" style="3" customWidth="1"/>
    <col min="2" max="2" width="10.8515625" style="24" bestFit="1" customWidth="1"/>
    <col min="3" max="3" width="19.7109375" style="33" bestFit="1" customWidth="1"/>
    <col min="4" max="4" width="13.7109375" style="0" customWidth="1"/>
    <col min="5" max="5" width="11.421875" style="0" customWidth="1"/>
    <col min="6" max="6" width="12.421875" style="34" customWidth="1"/>
    <col min="7" max="7" width="18.28125" style="0" bestFit="1" customWidth="1"/>
    <col min="8" max="8" width="13.140625" style="33" bestFit="1" customWidth="1"/>
    <col min="9" max="16384" width="11.421875" style="0" customWidth="1"/>
  </cols>
  <sheetData>
    <row r="1" ht="12.75">
      <c r="A1" s="2" t="s">
        <v>113</v>
      </c>
    </row>
    <row r="3" spans="1:8" s="5" customFormat="1" ht="25.5">
      <c r="A3" s="4" t="s">
        <v>71</v>
      </c>
      <c r="B3" s="35" t="s">
        <v>78</v>
      </c>
      <c r="C3" s="36" t="s">
        <v>114</v>
      </c>
      <c r="F3" s="37" t="s">
        <v>115</v>
      </c>
      <c r="G3" s="36" t="s">
        <v>116</v>
      </c>
      <c r="H3" s="36" t="s">
        <v>114</v>
      </c>
    </row>
    <row r="4" spans="2:8" ht="12.75">
      <c r="B4" s="24" t="s">
        <v>117</v>
      </c>
      <c r="C4" s="38" t="s">
        <v>118</v>
      </c>
      <c r="F4" s="39" t="s">
        <v>119</v>
      </c>
      <c r="G4" s="24" t="s">
        <v>120</v>
      </c>
      <c r="H4" s="38" t="s">
        <v>118</v>
      </c>
    </row>
    <row r="5" spans="3:8" ht="12.75">
      <c r="C5" s="38"/>
      <c r="F5" s="39"/>
      <c r="G5" s="24"/>
      <c r="H5" s="38"/>
    </row>
    <row r="6" spans="1:8" ht="12.75">
      <c r="A6" s="3">
        <v>1950</v>
      </c>
      <c r="B6">
        <v>631</v>
      </c>
      <c r="C6" s="33">
        <v>250.44949929945588</v>
      </c>
      <c r="F6" s="9">
        <v>2519.47</v>
      </c>
      <c r="G6">
        <f aca="true" t="shared" si="0" ref="G6:G62">E6/F6</f>
        <v>0</v>
      </c>
      <c r="H6" s="33">
        <f aca="true" t="shared" si="1" ref="H6:H15">G6*1000</f>
        <v>0</v>
      </c>
    </row>
    <row r="7" spans="1:8" ht="12.75">
      <c r="A7" s="3">
        <f>A6+1</f>
        <v>1951</v>
      </c>
      <c r="B7">
        <v>655</v>
      </c>
      <c r="C7" s="33">
        <v>255.21515611764366</v>
      </c>
      <c r="F7" s="9">
        <v>2566.462</v>
      </c>
      <c r="G7">
        <f t="shared" si="0"/>
        <v>0</v>
      </c>
      <c r="H7" s="33">
        <f t="shared" si="1"/>
        <v>0</v>
      </c>
    </row>
    <row r="8" spans="1:8" ht="12.75">
      <c r="A8" s="3">
        <f aca="true" t="shared" si="2" ref="A8:A15">A7+1</f>
        <v>1952</v>
      </c>
      <c r="B8">
        <v>680</v>
      </c>
      <c r="C8" s="33">
        <v>260.19774263152516</v>
      </c>
      <c r="F8" s="9">
        <v>2613.397</v>
      </c>
      <c r="G8">
        <f t="shared" si="0"/>
        <v>0</v>
      </c>
      <c r="H8" s="33">
        <f t="shared" si="1"/>
        <v>0</v>
      </c>
    </row>
    <row r="9" spans="1:8" ht="12.75">
      <c r="A9" s="3">
        <f t="shared" si="2"/>
        <v>1953</v>
      </c>
      <c r="B9">
        <v>705</v>
      </c>
      <c r="C9" s="33">
        <v>264.9730441606706</v>
      </c>
      <c r="F9" s="9">
        <v>2660.648</v>
      </c>
      <c r="G9">
        <f t="shared" si="0"/>
        <v>0</v>
      </c>
      <c r="H9" s="33">
        <f t="shared" si="1"/>
        <v>0</v>
      </c>
    </row>
    <row r="10" spans="1:8" ht="12.75">
      <c r="A10" s="3">
        <f t="shared" si="2"/>
        <v>1954</v>
      </c>
      <c r="B10">
        <v>730</v>
      </c>
      <c r="C10" s="33">
        <v>269.5169996924552</v>
      </c>
      <c r="F10" s="9">
        <v>2708.549</v>
      </c>
      <c r="G10">
        <f t="shared" si="0"/>
        <v>0</v>
      </c>
      <c r="H10" s="33">
        <f t="shared" si="1"/>
        <v>0</v>
      </c>
    </row>
    <row r="11" spans="1:8" ht="12.75">
      <c r="A11" s="3">
        <f t="shared" si="2"/>
        <v>1955</v>
      </c>
      <c r="B11">
        <v>759</v>
      </c>
      <c r="C11" s="33">
        <v>275.25940206694787</v>
      </c>
      <c r="F11" s="9">
        <v>2757.399</v>
      </c>
      <c r="G11">
        <f t="shared" si="0"/>
        <v>0</v>
      </c>
      <c r="H11" s="33">
        <f t="shared" si="1"/>
        <v>0</v>
      </c>
    </row>
    <row r="12" spans="1:8" ht="12.75">
      <c r="A12" s="3">
        <f t="shared" si="2"/>
        <v>1956</v>
      </c>
      <c r="B12">
        <v>773</v>
      </c>
      <c r="C12" s="33">
        <v>275.3377517977988</v>
      </c>
      <c r="F12" s="9">
        <v>2807.461</v>
      </c>
      <c r="G12">
        <f t="shared" si="0"/>
        <v>0</v>
      </c>
      <c r="H12" s="33">
        <f t="shared" si="1"/>
        <v>0</v>
      </c>
    </row>
    <row r="13" spans="1:8" ht="12.75">
      <c r="A13" s="3">
        <f t="shared" si="2"/>
        <v>1957</v>
      </c>
      <c r="B13">
        <v>788</v>
      </c>
      <c r="C13" s="33">
        <v>275.6246062817926</v>
      </c>
      <c r="F13" s="9">
        <v>2858.961</v>
      </c>
      <c r="G13">
        <f t="shared" si="0"/>
        <v>0</v>
      </c>
      <c r="H13" s="33">
        <f t="shared" si="1"/>
        <v>0</v>
      </c>
    </row>
    <row r="14" spans="1:8" ht="12.75">
      <c r="A14" s="3">
        <f t="shared" si="2"/>
        <v>1958</v>
      </c>
      <c r="B14">
        <v>802</v>
      </c>
      <c r="C14" s="33">
        <v>275.40357612573786</v>
      </c>
      <c r="F14" s="9">
        <v>2912.09</v>
      </c>
      <c r="G14">
        <f t="shared" si="0"/>
        <v>0</v>
      </c>
      <c r="H14" s="33">
        <f t="shared" si="1"/>
        <v>0</v>
      </c>
    </row>
    <row r="15" spans="1:8" ht="12.75">
      <c r="A15" s="3">
        <f t="shared" si="2"/>
        <v>1959</v>
      </c>
      <c r="B15">
        <v>815</v>
      </c>
      <c r="C15" s="33">
        <v>274.6881446956034</v>
      </c>
      <c r="F15" s="9">
        <v>2967.001</v>
      </c>
      <c r="G15">
        <f t="shared" si="0"/>
        <v>0</v>
      </c>
      <c r="H15" s="33">
        <f t="shared" si="1"/>
        <v>0</v>
      </c>
    </row>
    <row r="16" spans="1:8" ht="12.75">
      <c r="A16" s="3">
        <v>1960</v>
      </c>
      <c r="B16" s="9">
        <v>823.658</v>
      </c>
      <c r="C16" s="33">
        <v>272.39061158564095</v>
      </c>
      <c r="F16" s="13">
        <v>3023.812</v>
      </c>
      <c r="G16">
        <f t="shared" si="0"/>
        <v>0</v>
      </c>
      <c r="H16" s="33">
        <f>G16*1000</f>
        <v>0</v>
      </c>
    </row>
    <row r="17" spans="1:8" ht="12.75">
      <c r="A17" s="3">
        <f aca="true" t="shared" si="3" ref="A17:A62">A16+1</f>
        <v>1961</v>
      </c>
      <c r="B17" s="9">
        <v>799.608</v>
      </c>
      <c r="C17" s="33">
        <v>259.3936814459463</v>
      </c>
      <c r="F17" s="13">
        <v>3082.604</v>
      </c>
      <c r="G17">
        <f t="shared" si="0"/>
        <v>0</v>
      </c>
      <c r="H17" s="33">
        <f aca="true" t="shared" si="4" ref="H17:H62">G17*1000</f>
        <v>0</v>
      </c>
    </row>
    <row r="18" spans="1:8" ht="12.75">
      <c r="A18" s="3">
        <f>A17+1</f>
        <v>1962</v>
      </c>
      <c r="B18" s="9">
        <v>850.519</v>
      </c>
      <c r="C18" s="33">
        <v>270.57079459506747</v>
      </c>
      <c r="F18" s="13">
        <v>3143.425</v>
      </c>
      <c r="G18">
        <f t="shared" si="0"/>
        <v>0</v>
      </c>
      <c r="H18" s="33">
        <f t="shared" si="4"/>
        <v>0</v>
      </c>
    </row>
    <row r="19" spans="1:8" ht="12.75">
      <c r="A19" s="3">
        <f t="shared" si="3"/>
        <v>1963</v>
      </c>
      <c r="B19" s="9">
        <v>857.805</v>
      </c>
      <c r="C19" s="33">
        <v>267.53868341045273</v>
      </c>
      <c r="F19" s="13">
        <v>3206.284</v>
      </c>
      <c r="G19">
        <f t="shared" si="0"/>
        <v>0</v>
      </c>
      <c r="H19" s="33">
        <f t="shared" si="4"/>
        <v>0</v>
      </c>
    </row>
    <row r="20" spans="1:8" ht="12.75">
      <c r="A20" s="3">
        <f t="shared" si="3"/>
        <v>1964</v>
      </c>
      <c r="B20" s="9">
        <v>906.245</v>
      </c>
      <c r="C20" s="33">
        <v>277.04137438958855</v>
      </c>
      <c r="F20" s="13">
        <v>3271.154</v>
      </c>
      <c r="G20">
        <f t="shared" si="0"/>
        <v>0</v>
      </c>
      <c r="H20" s="33">
        <f t="shared" si="4"/>
        <v>0</v>
      </c>
    </row>
    <row r="21" spans="1:8" ht="12.75">
      <c r="A21" s="3">
        <f t="shared" si="3"/>
        <v>1965</v>
      </c>
      <c r="B21" s="9">
        <v>904.684</v>
      </c>
      <c r="C21" s="33">
        <v>271.0278749924355</v>
      </c>
      <c r="F21" s="13">
        <v>3337.974</v>
      </c>
      <c r="G21">
        <f t="shared" si="0"/>
        <v>0</v>
      </c>
      <c r="H21" s="33">
        <f t="shared" si="4"/>
        <v>0</v>
      </c>
    </row>
    <row r="22" spans="1:8" ht="12.75">
      <c r="A22" s="3">
        <f>A21+1</f>
        <v>1966</v>
      </c>
      <c r="B22" s="9">
        <v>988.536</v>
      </c>
      <c r="C22" s="33">
        <v>290.17389839205185</v>
      </c>
      <c r="F22" s="13">
        <v>3406.702</v>
      </c>
      <c r="G22">
        <f t="shared" si="0"/>
        <v>0</v>
      </c>
      <c r="H22" s="33">
        <f t="shared" si="4"/>
        <v>0</v>
      </c>
    </row>
    <row r="23" spans="1:8" ht="12.75">
      <c r="A23" s="3">
        <f t="shared" si="3"/>
        <v>1967</v>
      </c>
      <c r="B23" s="9">
        <v>1014.294</v>
      </c>
      <c r="C23" s="33">
        <v>291.69715082410755</v>
      </c>
      <c r="F23" s="13">
        <v>3477.216</v>
      </c>
      <c r="G23">
        <f t="shared" si="0"/>
        <v>0</v>
      </c>
      <c r="H23" s="33">
        <f t="shared" si="4"/>
        <v>0</v>
      </c>
    </row>
    <row r="24" spans="1:8" ht="12.75">
      <c r="A24" s="3">
        <f t="shared" si="3"/>
        <v>1968</v>
      </c>
      <c r="B24" s="9">
        <v>1052.526</v>
      </c>
      <c r="C24" s="33">
        <v>296.54859769083805</v>
      </c>
      <c r="F24" s="13">
        <v>3549.253</v>
      </c>
      <c r="G24">
        <f t="shared" si="0"/>
        <v>0</v>
      </c>
      <c r="H24" s="33">
        <f t="shared" si="4"/>
        <v>0</v>
      </c>
    </row>
    <row r="25" spans="1:8" ht="12.75">
      <c r="A25" s="3">
        <f t="shared" si="3"/>
        <v>1969</v>
      </c>
      <c r="B25" s="9">
        <v>1063.188</v>
      </c>
      <c r="C25" s="33">
        <v>293.49743462900256</v>
      </c>
      <c r="F25" s="13">
        <v>3622.478</v>
      </c>
      <c r="G25">
        <f t="shared" si="0"/>
        <v>0</v>
      </c>
      <c r="H25" s="33">
        <f t="shared" si="4"/>
        <v>0</v>
      </c>
    </row>
    <row r="26" spans="1:8" ht="12.75">
      <c r="A26" s="3">
        <f t="shared" si="3"/>
        <v>1970</v>
      </c>
      <c r="B26" s="9">
        <v>1078.784</v>
      </c>
      <c r="C26" s="33">
        <v>291.8323600033328</v>
      </c>
      <c r="F26" s="13">
        <v>3696.588</v>
      </c>
      <c r="G26">
        <f t="shared" si="0"/>
        <v>0</v>
      </c>
      <c r="H26" s="33">
        <f t="shared" si="4"/>
        <v>0</v>
      </c>
    </row>
    <row r="27" spans="1:8" ht="12.75">
      <c r="A27" s="3">
        <f t="shared" si="3"/>
        <v>1971</v>
      </c>
      <c r="B27" s="9">
        <v>1177.33</v>
      </c>
      <c r="C27" s="33">
        <v>312.15871353479645</v>
      </c>
      <c r="F27" s="13">
        <v>3771.575</v>
      </c>
      <c r="G27">
        <f t="shared" si="0"/>
        <v>0</v>
      </c>
      <c r="H27" s="33">
        <f t="shared" si="4"/>
        <v>0</v>
      </c>
    </row>
    <row r="28" spans="1:8" ht="12.75">
      <c r="A28" s="3">
        <f t="shared" si="3"/>
        <v>1972</v>
      </c>
      <c r="B28" s="9">
        <v>1140.666</v>
      </c>
      <c r="C28" s="33">
        <v>296.4828039006832</v>
      </c>
      <c r="F28" s="13">
        <v>3847.326</v>
      </c>
      <c r="G28">
        <f t="shared" si="0"/>
        <v>0</v>
      </c>
      <c r="H28" s="33">
        <f t="shared" si="4"/>
        <v>0</v>
      </c>
    </row>
    <row r="29" spans="1:8" ht="12.75">
      <c r="A29" s="3">
        <f t="shared" si="3"/>
        <v>1973</v>
      </c>
      <c r="B29" s="9">
        <v>1253.008</v>
      </c>
      <c r="C29" s="33">
        <v>319.37408177351654</v>
      </c>
      <c r="F29" s="13">
        <v>3923.324</v>
      </c>
      <c r="G29">
        <f t="shared" si="0"/>
        <v>0</v>
      </c>
      <c r="H29" s="33">
        <f t="shared" si="4"/>
        <v>0</v>
      </c>
    </row>
    <row r="30" spans="1:8" ht="12.75">
      <c r="A30" s="3">
        <f t="shared" si="3"/>
        <v>1974</v>
      </c>
      <c r="B30" s="9">
        <v>1203.544</v>
      </c>
      <c r="C30" s="33">
        <v>300.9664332792939</v>
      </c>
      <c r="F30" s="13">
        <v>3998.931</v>
      </c>
      <c r="G30">
        <f t="shared" si="0"/>
        <v>0</v>
      </c>
      <c r="H30" s="33">
        <f t="shared" si="4"/>
        <v>0</v>
      </c>
    </row>
    <row r="31" spans="1:8" ht="12.75">
      <c r="A31" s="3">
        <f t="shared" si="3"/>
        <v>1975</v>
      </c>
      <c r="B31" s="9">
        <v>1236.816</v>
      </c>
      <c r="C31" s="33">
        <v>303.60700486530806</v>
      </c>
      <c r="F31" s="13">
        <v>4073.74</v>
      </c>
      <c r="G31">
        <f t="shared" si="0"/>
        <v>0</v>
      </c>
      <c r="H31" s="33">
        <f t="shared" si="4"/>
        <v>0</v>
      </c>
    </row>
    <row r="32" spans="1:8" ht="12.75">
      <c r="A32" s="3">
        <f t="shared" si="3"/>
        <v>1976</v>
      </c>
      <c r="B32" s="9">
        <v>1342.207</v>
      </c>
      <c r="C32" s="33">
        <v>323.6184023190844</v>
      </c>
      <c r="F32" s="13">
        <v>4147.499</v>
      </c>
      <c r="G32">
        <f t="shared" si="0"/>
        <v>0</v>
      </c>
      <c r="H32" s="33">
        <f t="shared" si="4"/>
        <v>0</v>
      </c>
    </row>
    <row r="33" spans="1:8" ht="12.75">
      <c r="A33" s="3">
        <f t="shared" si="3"/>
        <v>1977</v>
      </c>
      <c r="B33" s="9">
        <v>1319.517</v>
      </c>
      <c r="C33" s="33">
        <v>312.6487105865115</v>
      </c>
      <c r="F33" s="13">
        <v>4220.446</v>
      </c>
      <c r="G33">
        <f t="shared" si="0"/>
        <v>0</v>
      </c>
      <c r="H33" s="33">
        <f t="shared" si="4"/>
        <v>0</v>
      </c>
    </row>
    <row r="34" spans="1:8" ht="12.75">
      <c r="A34" s="3">
        <f t="shared" si="3"/>
        <v>1978</v>
      </c>
      <c r="B34" s="9">
        <v>1445.499</v>
      </c>
      <c r="C34" s="33">
        <v>336.6891242699338</v>
      </c>
      <c r="F34" s="13">
        <v>4293.275</v>
      </c>
      <c r="G34">
        <f t="shared" si="0"/>
        <v>0</v>
      </c>
      <c r="H34" s="33">
        <f t="shared" si="4"/>
        <v>0</v>
      </c>
    </row>
    <row r="35" spans="1:8" ht="12.75">
      <c r="A35" s="3">
        <f t="shared" si="3"/>
        <v>1979</v>
      </c>
      <c r="B35" s="9">
        <v>1409.938</v>
      </c>
      <c r="C35" s="33">
        <v>322.86354545408744</v>
      </c>
      <c r="F35" s="13">
        <v>4366.978</v>
      </c>
      <c r="G35">
        <f t="shared" si="0"/>
        <v>0</v>
      </c>
      <c r="H35" s="33">
        <f t="shared" si="4"/>
        <v>0</v>
      </c>
    </row>
    <row r="36" spans="1:8" ht="12.75">
      <c r="A36" s="3">
        <f t="shared" si="3"/>
        <v>1980</v>
      </c>
      <c r="B36" s="9">
        <v>1429.337</v>
      </c>
      <c r="C36" s="33">
        <v>321.7564344556136</v>
      </c>
      <c r="F36" s="13">
        <v>4442.295</v>
      </c>
      <c r="G36">
        <f t="shared" si="0"/>
        <v>0</v>
      </c>
      <c r="H36" s="33">
        <f t="shared" si="4"/>
        <v>0</v>
      </c>
    </row>
    <row r="37" spans="1:8" ht="12.75">
      <c r="A37" s="3">
        <f t="shared" si="3"/>
        <v>1981</v>
      </c>
      <c r="B37" s="9">
        <v>1482.047</v>
      </c>
      <c r="C37" s="33">
        <v>327.9359850313698</v>
      </c>
      <c r="F37" s="13">
        <v>4519.318</v>
      </c>
      <c r="G37">
        <f t="shared" si="0"/>
        <v>0</v>
      </c>
      <c r="H37" s="33">
        <f t="shared" si="4"/>
        <v>0</v>
      </c>
    </row>
    <row r="38" spans="1:8" ht="12.75">
      <c r="A38" s="3">
        <f t="shared" si="3"/>
        <v>1982</v>
      </c>
      <c r="B38" s="9">
        <v>1533.123</v>
      </c>
      <c r="C38" s="33">
        <v>333.44142667552296</v>
      </c>
      <c r="F38" s="13">
        <v>4597.878</v>
      </c>
      <c r="G38">
        <f t="shared" si="0"/>
        <v>0</v>
      </c>
      <c r="H38" s="33">
        <f t="shared" si="4"/>
        <v>0</v>
      </c>
    </row>
    <row r="39" spans="1:8" ht="12.75">
      <c r="A39" s="3">
        <f t="shared" si="3"/>
        <v>1983</v>
      </c>
      <c r="B39" s="9">
        <v>1469.484</v>
      </c>
      <c r="C39" s="33">
        <v>314.118559190136</v>
      </c>
      <c r="F39" s="13">
        <v>4678.119</v>
      </c>
      <c r="G39">
        <f t="shared" si="0"/>
        <v>0</v>
      </c>
      <c r="H39" s="33">
        <f t="shared" si="4"/>
        <v>0</v>
      </c>
    </row>
    <row r="40" spans="1:8" ht="12.75">
      <c r="A40" s="3">
        <f t="shared" si="3"/>
        <v>1984</v>
      </c>
      <c r="B40" s="9">
        <v>1631.812</v>
      </c>
      <c r="C40" s="33">
        <v>342.8071323862755</v>
      </c>
      <c r="F40" s="13">
        <v>4760.146</v>
      </c>
      <c r="G40">
        <f t="shared" si="0"/>
        <v>0</v>
      </c>
      <c r="H40" s="33">
        <f t="shared" si="4"/>
        <v>0</v>
      </c>
    </row>
    <row r="41" spans="1:8" ht="12.75">
      <c r="A41" s="3">
        <f t="shared" si="3"/>
        <v>1985</v>
      </c>
      <c r="B41" s="9">
        <v>1646.585</v>
      </c>
      <c r="C41" s="33">
        <v>339.9263039005175</v>
      </c>
      <c r="F41" s="13">
        <v>4843.947</v>
      </c>
      <c r="G41">
        <f t="shared" si="0"/>
        <v>0</v>
      </c>
      <c r="H41" s="33">
        <f t="shared" si="4"/>
        <v>0</v>
      </c>
    </row>
    <row r="42" spans="1:8" ht="12.75">
      <c r="A42" s="3">
        <f t="shared" si="3"/>
        <v>1986</v>
      </c>
      <c r="B42" s="9">
        <v>1664.286</v>
      </c>
      <c r="C42" s="33">
        <v>337.60733520635347</v>
      </c>
      <c r="F42" s="13">
        <v>4929.65</v>
      </c>
      <c r="G42">
        <f t="shared" si="0"/>
        <v>0</v>
      </c>
      <c r="H42" s="33">
        <f t="shared" si="4"/>
        <v>0</v>
      </c>
    </row>
    <row r="43" spans="1:8" ht="12.75">
      <c r="A43" s="3">
        <f t="shared" si="3"/>
        <v>1987</v>
      </c>
      <c r="B43" s="9">
        <v>1600.314</v>
      </c>
      <c r="C43" s="33">
        <v>318.9775744960495</v>
      </c>
      <c r="F43" s="13">
        <v>5017.011</v>
      </c>
      <c r="G43">
        <f t="shared" si="0"/>
        <v>0</v>
      </c>
      <c r="H43" s="33">
        <f t="shared" si="4"/>
        <v>0</v>
      </c>
    </row>
    <row r="44" spans="1:8" ht="12.75">
      <c r="A44" s="3">
        <f t="shared" si="3"/>
        <v>1988</v>
      </c>
      <c r="B44" s="9">
        <v>1550.263</v>
      </c>
      <c r="C44" s="33">
        <v>303.66560140563524</v>
      </c>
      <c r="F44" s="13">
        <v>5105.165</v>
      </c>
      <c r="G44">
        <f t="shared" si="0"/>
        <v>0</v>
      </c>
      <c r="H44" s="33">
        <f t="shared" si="4"/>
        <v>0</v>
      </c>
    </row>
    <row r="45" spans="1:8" ht="12.75">
      <c r="A45" s="3">
        <f t="shared" si="3"/>
        <v>1989</v>
      </c>
      <c r="B45" s="9">
        <v>1673.088</v>
      </c>
      <c r="C45" s="33">
        <v>322.18418992654466</v>
      </c>
      <c r="F45" s="13">
        <v>5192.955</v>
      </c>
      <c r="G45">
        <f t="shared" si="0"/>
        <v>0</v>
      </c>
      <c r="H45" s="33">
        <f t="shared" si="4"/>
        <v>0</v>
      </c>
    </row>
    <row r="46" spans="1:8" ht="12.75">
      <c r="A46" s="3">
        <f t="shared" si="3"/>
        <v>1990</v>
      </c>
      <c r="B46" s="9">
        <v>1767.73</v>
      </c>
      <c r="C46" s="33">
        <v>334.8278507947409</v>
      </c>
      <c r="F46" s="13">
        <v>5279.519</v>
      </c>
      <c r="G46">
        <f t="shared" si="0"/>
        <v>0</v>
      </c>
      <c r="H46" s="33">
        <f t="shared" si="4"/>
        <v>0</v>
      </c>
    </row>
    <row r="47" spans="1:8" ht="12.75">
      <c r="A47" s="3">
        <f t="shared" si="3"/>
        <v>1991</v>
      </c>
      <c r="B47" s="9">
        <v>1708.683</v>
      </c>
      <c r="C47" s="33">
        <v>318.51607723425303</v>
      </c>
      <c r="F47" s="13">
        <v>5364.511</v>
      </c>
      <c r="G47">
        <f t="shared" si="0"/>
        <v>0</v>
      </c>
      <c r="H47" s="33">
        <f t="shared" si="4"/>
        <v>0</v>
      </c>
    </row>
    <row r="48" spans="1:8" ht="12.75">
      <c r="A48" s="3">
        <f t="shared" si="3"/>
        <v>1992</v>
      </c>
      <c r="B48" s="9">
        <v>1785.026</v>
      </c>
      <c r="C48" s="33">
        <v>327.6451175990222</v>
      </c>
      <c r="F48" s="13">
        <v>5448.047</v>
      </c>
      <c r="G48">
        <f t="shared" si="0"/>
        <v>0</v>
      </c>
      <c r="H48" s="33">
        <f t="shared" si="4"/>
        <v>0</v>
      </c>
    </row>
    <row r="49" spans="1:8" ht="12.75">
      <c r="A49" s="3">
        <f t="shared" si="3"/>
        <v>1993</v>
      </c>
      <c r="B49" s="9">
        <v>1711.154</v>
      </c>
      <c r="C49" s="33">
        <v>309.41420558949585</v>
      </c>
      <c r="F49" s="13">
        <v>5530.302</v>
      </c>
      <c r="G49">
        <f t="shared" si="0"/>
        <v>0</v>
      </c>
      <c r="H49" s="33">
        <f t="shared" si="4"/>
        <v>0</v>
      </c>
    </row>
    <row r="50" spans="1:8" ht="12.75">
      <c r="A50" s="3">
        <f t="shared" si="3"/>
        <v>1994</v>
      </c>
      <c r="B50" s="9">
        <v>1756.301</v>
      </c>
      <c r="C50" s="33">
        <v>312.9743595683618</v>
      </c>
      <c r="F50" s="13">
        <v>5611.645</v>
      </c>
      <c r="G50">
        <f t="shared" si="0"/>
        <v>0</v>
      </c>
      <c r="H50" s="33">
        <f t="shared" si="4"/>
        <v>0</v>
      </c>
    </row>
    <row r="51" spans="1:8" ht="12.75">
      <c r="A51" s="3">
        <f t="shared" si="3"/>
        <v>1995</v>
      </c>
      <c r="B51" s="9">
        <v>1707.6</v>
      </c>
      <c r="C51" s="33">
        <v>299.98139609402295</v>
      </c>
      <c r="F51" s="13">
        <v>5692.353</v>
      </c>
      <c r="G51">
        <f t="shared" si="0"/>
        <v>0</v>
      </c>
      <c r="H51" s="33">
        <f t="shared" si="4"/>
        <v>0</v>
      </c>
    </row>
    <row r="52" spans="1:8" ht="12.75">
      <c r="A52" s="3">
        <f t="shared" si="3"/>
        <v>1996</v>
      </c>
      <c r="B52" s="9">
        <v>1872.541</v>
      </c>
      <c r="C52" s="33">
        <v>324.3935489280436</v>
      </c>
      <c r="F52" s="13">
        <v>5772.436</v>
      </c>
      <c r="G52">
        <f t="shared" si="0"/>
        <v>0</v>
      </c>
      <c r="H52" s="33">
        <f t="shared" si="4"/>
        <v>0</v>
      </c>
    </row>
    <row r="53" spans="1:8" ht="12.75">
      <c r="A53" s="3">
        <f t="shared" si="3"/>
        <v>1997</v>
      </c>
      <c r="B53" s="9">
        <v>1878.169</v>
      </c>
      <c r="C53" s="33">
        <v>320.95681639487196</v>
      </c>
      <c r="F53" s="13">
        <v>5851.781</v>
      </c>
      <c r="G53">
        <f t="shared" si="0"/>
        <v>0</v>
      </c>
      <c r="H53" s="33">
        <f t="shared" si="4"/>
        <v>0</v>
      </c>
    </row>
    <row r="54" spans="1:8" ht="12.75">
      <c r="A54" s="3">
        <f t="shared" si="3"/>
        <v>1998</v>
      </c>
      <c r="B54" s="9">
        <v>1875.556</v>
      </c>
      <c r="C54" s="33">
        <v>316.26103107629245</v>
      </c>
      <c r="F54" s="13">
        <v>5930.405</v>
      </c>
      <c r="G54">
        <f t="shared" si="0"/>
        <v>0</v>
      </c>
      <c r="H54" s="33">
        <f t="shared" si="4"/>
        <v>0</v>
      </c>
    </row>
    <row r="55" spans="1:8" ht="12.75">
      <c r="A55" s="3">
        <f t="shared" si="3"/>
        <v>1999</v>
      </c>
      <c r="B55" s="9">
        <v>1872.173</v>
      </c>
      <c r="C55" s="33">
        <v>311.59654505982036</v>
      </c>
      <c r="F55" s="13">
        <v>6008.324</v>
      </c>
      <c r="G55">
        <f t="shared" si="0"/>
        <v>0</v>
      </c>
      <c r="H55" s="33">
        <f t="shared" si="4"/>
        <v>0</v>
      </c>
    </row>
    <row r="56" spans="1:8" ht="12.75">
      <c r="A56" s="3">
        <f t="shared" si="3"/>
        <v>2000</v>
      </c>
      <c r="B56" s="9">
        <v>1842.466</v>
      </c>
      <c r="C56" s="33">
        <v>302.759707715232</v>
      </c>
      <c r="F56" s="13">
        <v>6085.572</v>
      </c>
      <c r="G56">
        <f t="shared" si="0"/>
        <v>0</v>
      </c>
      <c r="H56" s="33">
        <f t="shared" si="4"/>
        <v>0</v>
      </c>
    </row>
    <row r="57" spans="1:8" ht="12.75">
      <c r="A57" s="3">
        <f t="shared" si="3"/>
        <v>2001</v>
      </c>
      <c r="B57" s="9">
        <v>1874.116</v>
      </c>
      <c r="C57" s="33">
        <v>304.1327689428584</v>
      </c>
      <c r="F57" s="13">
        <v>6162.164</v>
      </c>
      <c r="G57">
        <f t="shared" si="0"/>
        <v>0</v>
      </c>
      <c r="H57" s="33">
        <f t="shared" si="4"/>
        <v>0</v>
      </c>
    </row>
    <row r="58" spans="1:8" ht="12.75">
      <c r="A58" s="3">
        <f t="shared" si="3"/>
        <v>2002</v>
      </c>
      <c r="B58" s="9">
        <v>1820.858</v>
      </c>
      <c r="C58" s="33">
        <v>291.8892542553671</v>
      </c>
      <c r="F58" s="13">
        <v>6238.181</v>
      </c>
      <c r="G58">
        <f t="shared" si="0"/>
        <v>0</v>
      </c>
      <c r="H58" s="33">
        <f t="shared" si="4"/>
        <v>0</v>
      </c>
    </row>
    <row r="59" spans="1:8" ht="12.75">
      <c r="A59" s="3">
        <f t="shared" si="3"/>
        <v>2003</v>
      </c>
      <c r="B59" s="9">
        <v>1862.45</v>
      </c>
      <c r="C59" s="33">
        <v>294.9805085901422</v>
      </c>
      <c r="F59" s="13">
        <v>6313.807</v>
      </c>
      <c r="G59">
        <f t="shared" si="0"/>
        <v>0</v>
      </c>
      <c r="H59" s="33">
        <f t="shared" si="4"/>
        <v>0</v>
      </c>
    </row>
    <row r="60" spans="1:8" ht="12.75">
      <c r="A60" s="3">
        <f t="shared" si="3"/>
        <v>2004</v>
      </c>
      <c r="B60" s="9">
        <v>2043.878</v>
      </c>
      <c r="C60" s="33">
        <v>319.8921567277148</v>
      </c>
      <c r="F60" s="13">
        <v>6389.272</v>
      </c>
      <c r="G60">
        <f t="shared" si="0"/>
        <v>0</v>
      </c>
      <c r="H60" s="33">
        <f t="shared" si="4"/>
        <v>0</v>
      </c>
    </row>
    <row r="61" spans="1:8" ht="12.75">
      <c r="A61" s="3">
        <f t="shared" si="3"/>
        <v>2005</v>
      </c>
      <c r="B61" s="9">
        <v>2008.45</v>
      </c>
      <c r="C61" s="33">
        <v>310.67713368653085</v>
      </c>
      <c r="F61" s="13">
        <v>6464.75</v>
      </c>
      <c r="G61">
        <f t="shared" si="0"/>
        <v>0</v>
      </c>
      <c r="H61" s="33">
        <f t="shared" si="4"/>
        <v>0</v>
      </c>
    </row>
    <row r="62" spans="1:8" ht="12.75">
      <c r="A62" s="3">
        <f t="shared" si="3"/>
        <v>2006</v>
      </c>
      <c r="B62" s="9">
        <v>1984.29</v>
      </c>
      <c r="C62" s="33">
        <v>303.39512831478396</v>
      </c>
      <c r="F62" s="13">
        <v>6540.283</v>
      </c>
      <c r="G62">
        <f t="shared" si="0"/>
        <v>0</v>
      </c>
      <c r="H62" s="33">
        <f t="shared" si="4"/>
        <v>0</v>
      </c>
    </row>
    <row r="64" spans="1:4" ht="101.25" customHeight="1">
      <c r="A64" s="50" t="s">
        <v>121</v>
      </c>
      <c r="B64" s="50"/>
      <c r="C64" s="50"/>
      <c r="D64" s="50"/>
    </row>
    <row r="65" ht="12.75">
      <c r="A65" s="40"/>
    </row>
    <row r="67" ht="12.75">
      <c r="A67" s="8"/>
    </row>
    <row r="70" ht="12.75">
      <c r="A70" s="8"/>
    </row>
    <row r="78" ht="12.75">
      <c r="B78"/>
    </row>
  </sheetData>
  <mergeCells count="1">
    <mergeCell ref="A64:D64"/>
  </mergeCells>
  <printOptions/>
  <pageMargins left="0.75" right="0.75" top="1" bottom="1" header="0.5" footer="0.5"/>
  <pageSetup horizontalDpi="600" verticalDpi="600" orientation="portrait" scale="72"/>
  <headerFooter alignWithMargins="0">
    <oddHeader>&amp;R&amp;D</oddHeader>
    <oddFooter>&amp;C&amp;Z&amp;F</oddFooter>
  </headerFooter>
</worksheet>
</file>

<file path=xl/worksheets/sheet9.xml><?xml version="1.0" encoding="utf-8"?>
<worksheet xmlns="http://schemas.openxmlformats.org/spreadsheetml/2006/main" xmlns:r="http://schemas.openxmlformats.org/officeDocument/2006/relationships">
  <sheetPr codeName="Sheet43"/>
  <dimension ref="A1:D60"/>
  <sheetViews>
    <sheetView zoomScale="85" zoomScaleNormal="85" workbookViewId="0" topLeftCell="A1">
      <selection activeCell="A1" sqref="A1:F1"/>
    </sheetView>
  </sheetViews>
  <sheetFormatPr defaultColWidth="8.8515625" defaultRowHeight="12.75"/>
  <cols>
    <col min="1" max="1" width="9.140625" style="3" customWidth="1"/>
    <col min="2" max="2" width="16.7109375" style="3" bestFit="1" customWidth="1"/>
    <col min="3" max="3" width="16.7109375" style="0" bestFit="1" customWidth="1"/>
    <col min="4" max="4" width="16.7109375" style="41" bestFit="1" customWidth="1"/>
    <col min="5" max="16384" width="11.421875" style="0" customWidth="1"/>
  </cols>
  <sheetData>
    <row r="1" spans="1:2" ht="12.75">
      <c r="A1" s="2" t="s">
        <v>122</v>
      </c>
      <c r="B1" s="2"/>
    </row>
    <row r="3" spans="1:4" s="5" customFormat="1" ht="12.75">
      <c r="A3" s="4" t="s">
        <v>71</v>
      </c>
      <c r="B3" s="35" t="s">
        <v>78</v>
      </c>
      <c r="C3" s="35" t="s">
        <v>123</v>
      </c>
      <c r="D3" s="42" t="s">
        <v>124</v>
      </c>
    </row>
    <row r="4" spans="2:4" ht="12.75">
      <c r="B4" s="24" t="s">
        <v>125</v>
      </c>
      <c r="C4" s="24" t="s">
        <v>125</v>
      </c>
      <c r="D4" s="43" t="s">
        <v>125</v>
      </c>
    </row>
    <row r="6" spans="1:4" ht="12.75">
      <c r="A6" s="3">
        <v>1960</v>
      </c>
      <c r="B6" s="9">
        <v>823.658</v>
      </c>
      <c r="C6" s="13">
        <v>815.354</v>
      </c>
      <c r="D6" s="41">
        <f aca="true" t="shared" si="0" ref="D6:D52">B6-C6</f>
        <v>8.303999999999974</v>
      </c>
    </row>
    <row r="7" spans="1:4" ht="12.75">
      <c r="A7" s="3">
        <f aca="true" t="shared" si="1" ref="A7:A52">A6+1</f>
        <v>1961</v>
      </c>
      <c r="B7" s="9">
        <v>799.608</v>
      </c>
      <c r="C7" s="13">
        <v>816.802</v>
      </c>
      <c r="D7" s="41">
        <f t="shared" si="0"/>
        <v>-17.194000000000074</v>
      </c>
    </row>
    <row r="8" spans="1:4" ht="12.75">
      <c r="A8" s="3">
        <f t="shared" si="1"/>
        <v>1962</v>
      </c>
      <c r="B8" s="9">
        <v>850.519</v>
      </c>
      <c r="C8" s="13">
        <v>837.79</v>
      </c>
      <c r="D8" s="41">
        <f t="shared" si="0"/>
        <v>12.729000000000042</v>
      </c>
    </row>
    <row r="9" spans="1:4" ht="12.75">
      <c r="A9" s="3">
        <f t="shared" si="1"/>
        <v>1963</v>
      </c>
      <c r="B9" s="9">
        <v>857.805</v>
      </c>
      <c r="C9" s="13">
        <v>852.14</v>
      </c>
      <c r="D9" s="41">
        <f t="shared" si="0"/>
        <v>5.664999999999964</v>
      </c>
    </row>
    <row r="10" spans="1:4" ht="12.75">
      <c r="A10" s="3">
        <f t="shared" si="1"/>
        <v>1964</v>
      </c>
      <c r="B10" s="9">
        <v>906.245</v>
      </c>
      <c r="C10" s="13">
        <v>895.825</v>
      </c>
      <c r="D10" s="41">
        <f t="shared" si="0"/>
        <v>10.419999999999959</v>
      </c>
    </row>
    <row r="11" spans="1:4" ht="12.75">
      <c r="A11" s="3">
        <f t="shared" si="1"/>
        <v>1965</v>
      </c>
      <c r="B11" s="9">
        <v>904.684</v>
      </c>
      <c r="C11" s="13">
        <v>932.062</v>
      </c>
      <c r="D11" s="41">
        <f t="shared" si="0"/>
        <v>-27.378000000000043</v>
      </c>
    </row>
    <row r="12" spans="1:4" ht="12.75">
      <c r="A12" s="3">
        <f t="shared" si="1"/>
        <v>1966</v>
      </c>
      <c r="B12" s="9">
        <v>988.536</v>
      </c>
      <c r="C12" s="13">
        <v>956.596</v>
      </c>
      <c r="D12" s="41">
        <f t="shared" si="0"/>
        <v>31.93999999999994</v>
      </c>
    </row>
    <row r="13" spans="1:4" ht="12.75">
      <c r="A13" s="3">
        <f t="shared" si="1"/>
        <v>1967</v>
      </c>
      <c r="B13" s="9">
        <v>1014.294</v>
      </c>
      <c r="C13" s="13">
        <v>987.607</v>
      </c>
      <c r="D13" s="41">
        <f t="shared" si="0"/>
        <v>26.687000000000012</v>
      </c>
    </row>
    <row r="14" spans="1:4" ht="12.75">
      <c r="A14" s="3">
        <f t="shared" si="1"/>
        <v>1968</v>
      </c>
      <c r="B14" s="9">
        <v>1052.526</v>
      </c>
      <c r="C14" s="13">
        <v>1020.053</v>
      </c>
      <c r="D14" s="41">
        <f t="shared" si="0"/>
        <v>32.47300000000007</v>
      </c>
    </row>
    <row r="15" spans="1:4" ht="12.75">
      <c r="A15" s="3">
        <f t="shared" si="1"/>
        <v>1969</v>
      </c>
      <c r="B15" s="9">
        <v>1063.188</v>
      </c>
      <c r="C15" s="13">
        <v>1068.787</v>
      </c>
      <c r="D15" s="41">
        <f t="shared" si="0"/>
        <v>-5.598999999999933</v>
      </c>
    </row>
    <row r="16" spans="1:4" ht="12.75">
      <c r="A16" s="3">
        <f t="shared" si="1"/>
        <v>1970</v>
      </c>
      <c r="B16" s="9">
        <v>1078.784</v>
      </c>
      <c r="C16" s="13">
        <v>1108.029</v>
      </c>
      <c r="D16" s="41">
        <f t="shared" si="0"/>
        <v>-29.24499999999989</v>
      </c>
    </row>
    <row r="17" spans="1:4" ht="12.75">
      <c r="A17" s="3">
        <f t="shared" si="1"/>
        <v>1971</v>
      </c>
      <c r="B17" s="9">
        <v>1177.33</v>
      </c>
      <c r="C17" s="13">
        <v>1150.046</v>
      </c>
      <c r="D17" s="41">
        <f t="shared" si="0"/>
        <v>27.283999999999878</v>
      </c>
    </row>
    <row r="18" spans="1:4" ht="12.75">
      <c r="A18" s="3">
        <f t="shared" si="1"/>
        <v>1972</v>
      </c>
      <c r="B18" s="9">
        <v>1140.666</v>
      </c>
      <c r="C18" s="13">
        <v>1173.677</v>
      </c>
      <c r="D18" s="41">
        <f t="shared" si="0"/>
        <v>-33.01099999999997</v>
      </c>
    </row>
    <row r="19" spans="1:4" ht="12.75">
      <c r="A19" s="3">
        <f t="shared" si="1"/>
        <v>1973</v>
      </c>
      <c r="B19" s="9">
        <v>1253.008</v>
      </c>
      <c r="C19" s="13">
        <v>1229.864</v>
      </c>
      <c r="D19" s="41">
        <f t="shared" si="0"/>
        <v>23.144000000000005</v>
      </c>
    </row>
    <row r="20" spans="1:4" ht="12.75">
      <c r="A20" s="3">
        <f t="shared" si="1"/>
        <v>1974</v>
      </c>
      <c r="B20" s="9">
        <v>1203.544</v>
      </c>
      <c r="C20" s="13">
        <v>1190.51</v>
      </c>
      <c r="D20" s="41">
        <f t="shared" si="0"/>
        <v>13.034000000000106</v>
      </c>
    </row>
    <row r="21" spans="1:4" ht="12.75">
      <c r="A21" s="3">
        <f t="shared" si="1"/>
        <v>1975</v>
      </c>
      <c r="B21" s="9">
        <v>1236.816</v>
      </c>
      <c r="C21" s="13">
        <v>1212.115</v>
      </c>
      <c r="D21" s="41">
        <f t="shared" si="0"/>
        <v>24.701000000000022</v>
      </c>
    </row>
    <row r="22" spans="1:4" ht="12.75">
      <c r="A22" s="3">
        <f t="shared" si="1"/>
        <v>1976</v>
      </c>
      <c r="B22" s="9">
        <v>1342.207</v>
      </c>
      <c r="C22" s="13">
        <v>1273.217</v>
      </c>
      <c r="D22" s="41">
        <f t="shared" si="0"/>
        <v>68.99000000000001</v>
      </c>
    </row>
    <row r="23" spans="1:4" ht="12.75">
      <c r="A23" s="3">
        <f t="shared" si="1"/>
        <v>1977</v>
      </c>
      <c r="B23" s="9">
        <v>1319.517</v>
      </c>
      <c r="C23" s="13">
        <v>1319.955</v>
      </c>
      <c r="D23" s="41">
        <f t="shared" si="0"/>
        <v>-0.4379999999998745</v>
      </c>
    </row>
    <row r="24" spans="1:4" ht="12.75">
      <c r="A24" s="3">
        <f t="shared" si="1"/>
        <v>1978</v>
      </c>
      <c r="B24" s="9">
        <v>1445.499</v>
      </c>
      <c r="C24" s="13">
        <v>1380.421</v>
      </c>
      <c r="D24" s="41">
        <f t="shared" si="0"/>
        <v>65.07799999999997</v>
      </c>
    </row>
    <row r="25" spans="1:4" ht="12.75">
      <c r="A25" s="3">
        <f t="shared" si="1"/>
        <v>1979</v>
      </c>
      <c r="B25" s="9">
        <v>1409.938</v>
      </c>
      <c r="C25" s="13">
        <v>1416.397</v>
      </c>
      <c r="D25" s="41">
        <f t="shared" si="0"/>
        <v>-6.458999999999833</v>
      </c>
    </row>
    <row r="26" spans="1:4" ht="12.75">
      <c r="A26" s="3">
        <f t="shared" si="1"/>
        <v>1980</v>
      </c>
      <c r="B26" s="9">
        <v>1429.337</v>
      </c>
      <c r="C26" s="13">
        <v>1440.033</v>
      </c>
      <c r="D26" s="41">
        <f t="shared" si="0"/>
        <v>-10.695999999999913</v>
      </c>
    </row>
    <row r="27" spans="1:4" ht="12.75">
      <c r="A27" s="3">
        <f t="shared" si="1"/>
        <v>1981</v>
      </c>
      <c r="B27" s="9">
        <v>1482.047</v>
      </c>
      <c r="C27" s="13">
        <v>1457.943</v>
      </c>
      <c r="D27" s="41">
        <f t="shared" si="0"/>
        <v>24.104000000000042</v>
      </c>
    </row>
    <row r="28" spans="1:4" ht="12.75">
      <c r="A28" s="3">
        <f t="shared" si="1"/>
        <v>1982</v>
      </c>
      <c r="B28" s="9">
        <v>1533.123</v>
      </c>
      <c r="C28" s="13">
        <v>1474.768</v>
      </c>
      <c r="D28" s="41">
        <f t="shared" si="0"/>
        <v>58.35500000000002</v>
      </c>
    </row>
    <row r="29" spans="1:4" ht="12.75">
      <c r="A29" s="3">
        <f t="shared" si="1"/>
        <v>1983</v>
      </c>
      <c r="B29" s="9">
        <v>1469.484</v>
      </c>
      <c r="C29" s="13">
        <v>1501.008</v>
      </c>
      <c r="D29" s="41">
        <f t="shared" si="0"/>
        <v>-31.524000000000115</v>
      </c>
    </row>
    <row r="30" spans="1:4" ht="12.75">
      <c r="A30" s="3">
        <f t="shared" si="1"/>
        <v>1984</v>
      </c>
      <c r="B30" s="9">
        <v>1631.812</v>
      </c>
      <c r="C30" s="13">
        <v>1549.108</v>
      </c>
      <c r="D30" s="41">
        <f t="shared" si="0"/>
        <v>82.70399999999995</v>
      </c>
    </row>
    <row r="31" spans="1:4" ht="12.75">
      <c r="A31" s="3">
        <f t="shared" si="1"/>
        <v>1985</v>
      </c>
      <c r="B31" s="9">
        <v>1646.585</v>
      </c>
      <c r="C31" s="13">
        <v>1552.816</v>
      </c>
      <c r="D31" s="41">
        <f t="shared" si="0"/>
        <v>93.769</v>
      </c>
    </row>
    <row r="32" spans="1:4" ht="12.75">
      <c r="A32" s="3">
        <f t="shared" si="1"/>
        <v>1986</v>
      </c>
      <c r="B32" s="9">
        <v>1664.286</v>
      </c>
      <c r="C32" s="13">
        <v>1601.692</v>
      </c>
      <c r="D32" s="41">
        <f t="shared" si="0"/>
        <v>62.59400000000005</v>
      </c>
    </row>
    <row r="33" spans="1:4" ht="12.75">
      <c r="A33" s="3">
        <f t="shared" si="1"/>
        <v>1987</v>
      </c>
      <c r="B33" s="9">
        <v>1600.314</v>
      </c>
      <c r="C33" s="13">
        <v>1640.041</v>
      </c>
      <c r="D33" s="41">
        <f t="shared" si="0"/>
        <v>-39.72699999999986</v>
      </c>
    </row>
    <row r="34" spans="1:4" ht="12.75">
      <c r="A34" s="3">
        <f t="shared" si="1"/>
        <v>1988</v>
      </c>
      <c r="B34" s="9">
        <v>1550.263</v>
      </c>
      <c r="C34" s="13">
        <v>1621.152</v>
      </c>
      <c r="D34" s="41">
        <f t="shared" si="0"/>
        <v>-70.88900000000012</v>
      </c>
    </row>
    <row r="35" spans="1:4" ht="12.75">
      <c r="A35" s="3">
        <f t="shared" si="1"/>
        <v>1989</v>
      </c>
      <c r="B35" s="9">
        <v>1673.088</v>
      </c>
      <c r="C35" s="13">
        <v>1677.121</v>
      </c>
      <c r="D35" s="41">
        <f t="shared" si="0"/>
        <v>-4.033000000000129</v>
      </c>
    </row>
    <row r="36" spans="1:4" ht="12.75">
      <c r="A36" s="3">
        <f t="shared" si="1"/>
        <v>1990</v>
      </c>
      <c r="B36" s="9">
        <v>1767.73</v>
      </c>
      <c r="C36" s="13">
        <v>1706.757</v>
      </c>
      <c r="D36" s="41">
        <f t="shared" si="0"/>
        <v>60.972999999999956</v>
      </c>
    </row>
    <row r="37" spans="1:4" ht="12.75">
      <c r="A37" s="3">
        <f t="shared" si="1"/>
        <v>1991</v>
      </c>
      <c r="B37" s="9">
        <v>1708.683</v>
      </c>
      <c r="C37" s="13">
        <v>1713.348</v>
      </c>
      <c r="D37" s="41">
        <f t="shared" si="0"/>
        <v>-4.664999999999964</v>
      </c>
    </row>
    <row r="38" spans="1:4" ht="12.75">
      <c r="A38" s="3">
        <f t="shared" si="1"/>
        <v>1992</v>
      </c>
      <c r="B38" s="9">
        <v>1785.026</v>
      </c>
      <c r="C38" s="13">
        <v>1736.575</v>
      </c>
      <c r="D38" s="41">
        <f t="shared" si="0"/>
        <v>48.45100000000002</v>
      </c>
    </row>
    <row r="39" spans="1:4" ht="12.75">
      <c r="A39" s="3">
        <f t="shared" si="1"/>
        <v>1993</v>
      </c>
      <c r="B39" s="9">
        <v>1711.154</v>
      </c>
      <c r="C39" s="13">
        <v>1739.493</v>
      </c>
      <c r="D39" s="41">
        <f t="shared" si="0"/>
        <v>-28.338999999999942</v>
      </c>
    </row>
    <row r="40" spans="1:4" ht="12.75">
      <c r="A40" s="3">
        <f t="shared" si="1"/>
        <v>1994</v>
      </c>
      <c r="B40" s="9">
        <v>1756.301</v>
      </c>
      <c r="C40" s="13">
        <v>1762.277</v>
      </c>
      <c r="D40" s="41">
        <f t="shared" si="0"/>
        <v>-5.976000000000113</v>
      </c>
    </row>
    <row r="41" spans="1:4" ht="12.75">
      <c r="A41" s="3">
        <f t="shared" si="1"/>
        <v>1995</v>
      </c>
      <c r="B41" s="9">
        <v>1707.6</v>
      </c>
      <c r="C41" s="13">
        <v>1739.23</v>
      </c>
      <c r="D41" s="41">
        <f t="shared" si="0"/>
        <v>-31.63000000000011</v>
      </c>
    </row>
    <row r="42" spans="1:4" ht="12.75">
      <c r="A42" s="3">
        <f t="shared" si="1"/>
        <v>1996</v>
      </c>
      <c r="B42" s="9">
        <v>1872.541</v>
      </c>
      <c r="C42" s="13">
        <v>1808.15</v>
      </c>
      <c r="D42" s="41">
        <f t="shared" si="0"/>
        <v>64.39099999999985</v>
      </c>
    </row>
    <row r="43" spans="1:4" ht="12.75">
      <c r="A43" s="3">
        <f t="shared" si="1"/>
        <v>1997</v>
      </c>
      <c r="B43" s="9">
        <v>1878.169</v>
      </c>
      <c r="C43" s="13">
        <v>1820.344</v>
      </c>
      <c r="D43" s="41">
        <f t="shared" si="0"/>
        <v>57.825000000000045</v>
      </c>
    </row>
    <row r="44" spans="1:4" ht="12.75">
      <c r="A44" s="3">
        <f t="shared" si="1"/>
        <v>1998</v>
      </c>
      <c r="B44" s="9">
        <v>1875.556</v>
      </c>
      <c r="C44" s="13">
        <v>1834.133</v>
      </c>
      <c r="D44" s="41">
        <f t="shared" si="0"/>
        <v>41.423</v>
      </c>
    </row>
    <row r="45" spans="1:4" ht="12.75">
      <c r="A45" s="3">
        <f t="shared" si="1"/>
        <v>1999</v>
      </c>
      <c r="B45" s="9">
        <v>1872.173</v>
      </c>
      <c r="C45" s="13">
        <v>1853.33</v>
      </c>
      <c r="D45" s="41">
        <f t="shared" si="0"/>
        <v>18.843000000000075</v>
      </c>
    </row>
    <row r="46" spans="1:4" ht="12.75">
      <c r="A46" s="3">
        <f t="shared" si="1"/>
        <v>2000</v>
      </c>
      <c r="B46" s="9">
        <v>1842.466</v>
      </c>
      <c r="C46" s="13">
        <v>1856.925</v>
      </c>
      <c r="D46" s="41">
        <f t="shared" si="0"/>
        <v>-14.45900000000006</v>
      </c>
    </row>
    <row r="47" spans="1:4" ht="12.75">
      <c r="A47" s="3">
        <f t="shared" si="1"/>
        <v>2001</v>
      </c>
      <c r="B47" s="9">
        <v>1874.116</v>
      </c>
      <c r="C47" s="13">
        <v>1898.764</v>
      </c>
      <c r="D47" s="41">
        <f t="shared" si="0"/>
        <v>-24.64799999999991</v>
      </c>
    </row>
    <row r="48" spans="1:4" ht="12.75">
      <c r="A48" s="3">
        <f t="shared" si="1"/>
        <v>2002</v>
      </c>
      <c r="B48" s="9">
        <v>1820.858</v>
      </c>
      <c r="C48" s="13">
        <v>1909.386</v>
      </c>
      <c r="D48" s="41">
        <f t="shared" si="0"/>
        <v>-88.52800000000002</v>
      </c>
    </row>
    <row r="49" spans="1:4" ht="12.75">
      <c r="A49" s="3">
        <f t="shared" si="1"/>
        <v>2003</v>
      </c>
      <c r="B49" s="9">
        <v>1862.45</v>
      </c>
      <c r="C49" s="13">
        <v>1938.379</v>
      </c>
      <c r="D49" s="41">
        <f t="shared" si="0"/>
        <v>-75.92899999999986</v>
      </c>
    </row>
    <row r="50" spans="1:4" ht="12.75">
      <c r="A50" s="3">
        <f t="shared" si="1"/>
        <v>2004</v>
      </c>
      <c r="B50" s="9">
        <v>2043.878</v>
      </c>
      <c r="C50" s="13">
        <v>1995.774</v>
      </c>
      <c r="D50" s="41">
        <f t="shared" si="0"/>
        <v>48.10400000000004</v>
      </c>
    </row>
    <row r="51" spans="1:4" ht="12.75">
      <c r="A51" s="3">
        <f t="shared" si="1"/>
        <v>2005</v>
      </c>
      <c r="B51" s="9">
        <v>2008.45</v>
      </c>
      <c r="C51" s="13">
        <v>2021.542</v>
      </c>
      <c r="D51" s="41">
        <f t="shared" si="0"/>
        <v>-13.09199999999987</v>
      </c>
    </row>
    <row r="52" spans="1:4" ht="12.75">
      <c r="A52" s="3">
        <f t="shared" si="1"/>
        <v>2006</v>
      </c>
      <c r="B52" s="9">
        <v>1984.29</v>
      </c>
      <c r="C52" s="13">
        <v>2044.848</v>
      </c>
      <c r="D52" s="41">
        <f t="shared" si="0"/>
        <v>-60.55799999999999</v>
      </c>
    </row>
    <row r="54" spans="1:4" ht="42" customHeight="1">
      <c r="A54" s="50" t="s">
        <v>134</v>
      </c>
      <c r="B54" s="50"/>
      <c r="C54" s="50"/>
      <c r="D54" s="50"/>
    </row>
    <row r="55" spans="1:2" ht="12.75">
      <c r="A55" s="8"/>
      <c r="B55" s="8"/>
    </row>
    <row r="60" ht="12.75">
      <c r="C60" s="44"/>
    </row>
  </sheetData>
  <mergeCells count="1">
    <mergeCell ref="A54:D54"/>
  </mergeCells>
  <printOptions/>
  <pageMargins left="0.75" right="0.75" top="1" bottom="1" header="0.5" footer="0.5"/>
  <pageSetup horizontalDpi="600" verticalDpi="600" orientation="portrait" scale="89"/>
  <headerFooter alignWithMargins="0">
    <oddHeader>&amp;R&amp;D</oddHeader>
    <oddFooter>&amp;C&amp;Z&amp;F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Mygatt</dc:creator>
  <cp:keywords/>
  <dc:description/>
  <cp:lastModifiedBy>intern</cp:lastModifiedBy>
  <cp:lastPrinted>2006-07-11T15:43:28Z</cp:lastPrinted>
  <dcterms:created xsi:type="dcterms:W3CDTF">2006-07-07T14:48:04Z</dcterms:created>
  <dcterms:modified xsi:type="dcterms:W3CDTF">2009-04-02T21:42:22Z</dcterms:modified>
  <cp:category/>
  <cp:version/>
  <cp:contentType/>
  <cp:contentStatus/>
</cp:coreProperties>
</file>